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1" firstSheet="10" activeTab="13"/>
  </bookViews>
  <sheets>
    <sheet name="BCJVAVU" sheetId="1" state="veryHidden" r:id="rId1"/>
    <sheet name="0000000" sheetId="2" state="veryHidden" r:id="rId2"/>
    <sheet name="全镇一般公共预算收入决算表" sheetId="3" r:id="rId3"/>
    <sheet name="全镇一般公共预算支出决算表" sheetId="4" r:id="rId4"/>
    <sheet name="镇级一般公共预算收入决算表 " sheetId="5" r:id="rId5"/>
    <sheet name="镇级一般公共预算支出决算表 " sheetId="6" r:id="rId6"/>
    <sheet name="镇级功能明细" sheetId="7" r:id="rId7"/>
    <sheet name="镇级经济明细" sheetId="8" r:id="rId8"/>
    <sheet name="镇级经济明细（基本支出）" sheetId="9" r:id="rId9"/>
    <sheet name="转移支付（分地区）" sheetId="10" r:id="rId10"/>
    <sheet name="转移支付（分项目）" sheetId="11" r:id="rId11"/>
    <sheet name="一般债务限额和余额" sheetId="12" r:id="rId12"/>
    <sheet name="全镇基金收入" sheetId="13" r:id="rId13"/>
    <sheet name="全镇基金支出" sheetId="14" r:id="rId14"/>
    <sheet name="全镇基金支出明细" sheetId="15" r:id="rId15"/>
    <sheet name="镇级基金收入 " sheetId="16" r:id="rId16"/>
    <sheet name="镇级基金支出" sheetId="17" r:id="rId17"/>
    <sheet name="专项债务限额和余额 " sheetId="18" r:id="rId18"/>
    <sheet name="全镇社保基金收入" sheetId="19" r:id="rId19"/>
    <sheet name="全镇社保基金支出" sheetId="20" r:id="rId20"/>
    <sheet name="全镇国资收入" sheetId="21" r:id="rId21"/>
    <sheet name="全镇国资支出" sheetId="22" r:id="rId22"/>
    <sheet name="镇级国资收入" sheetId="23" r:id="rId23"/>
    <sheet name="镇级国资支出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Order1" hidden="1">255</definedName>
    <definedName name="_Order2" hidden="1">255</definedName>
    <definedName name="a" localSheetId="9">#REF!</definedName>
    <definedName name="a" localSheetId="10">#REF!</definedName>
    <definedName name="a">#REF!</definedName>
    <definedName name="aaaa" localSheetId="9">#REF!</definedName>
    <definedName name="aaaa" localSheetId="10">#REF!</definedName>
    <definedName name="aaaa">#REF!</definedName>
    <definedName name="bbb" localSheetId="9">#REF!</definedName>
    <definedName name="bbb" localSheetId="10">#REF!</definedName>
    <definedName name="bbb">#REF!</definedName>
    <definedName name="ccc" localSheetId="15">#REF!</definedName>
    <definedName name="ccc" localSheetId="16">#REF!</definedName>
    <definedName name="ccc" localSheetId="17">#REF!</definedName>
    <definedName name="ccc" localSheetId="9">#REF!</definedName>
    <definedName name="ccc" localSheetId="10">#REF!</definedName>
    <definedName name="ccc">#REF!</definedName>
    <definedName name="DATABASE" hidden="1">'[4]PKx'!$A$1:$AP$622</definedName>
    <definedName name="database2" localSheetId="9">#REF!</definedName>
    <definedName name="database2" localSheetId="10">#REF!</definedName>
    <definedName name="database2">#REF!</definedName>
    <definedName name="database3" localSheetId="9">#REF!</definedName>
    <definedName name="database3" localSheetId="10">#REF!</definedName>
    <definedName name="database3">#REF!</definedName>
    <definedName name="ddere">#REF!</definedName>
    <definedName name="ddevecdc3">#REF!</definedName>
    <definedName name="eege3v4gg4g43">#REF!</definedName>
    <definedName name="eergbbb234">#REF!</definedName>
    <definedName name="ewefwefewfdwe">#REF!</definedName>
    <definedName name="fefeewffewfewf">#REF!</definedName>
    <definedName name="fg" localSheetId="9">#REF!</definedName>
    <definedName name="fg" localSheetId="10">#REF!</definedName>
    <definedName name="fg">#REF!</definedName>
    <definedName name="gxxe2003" localSheetId="9">'[10]P1012001'!$A$6:$E$117</definedName>
    <definedName name="gxxe2003" localSheetId="10">'[10]P1012001'!$A$6:$E$117</definedName>
    <definedName name="gxxe2003">'[10]P1012001'!$A$6:$E$117</definedName>
    <definedName name="gxxe20032" localSheetId="9">'[11]P1012001'!$A$6:$E$117</definedName>
    <definedName name="gxxe20032" localSheetId="10">'[11]P1012001'!$A$6:$E$117</definedName>
    <definedName name="gxxe20032">'[11]P1012001'!$A$6:$E$117</definedName>
    <definedName name="hhhh" localSheetId="9">#REF!</definedName>
    <definedName name="hhhh" localSheetId="10">#REF!</definedName>
    <definedName name="hhhh">#REF!</definedName>
    <definedName name="kkkk" localSheetId="9">#REF!</definedName>
    <definedName name="kkkk" localSheetId="10">#REF!</definedName>
    <definedName name="kkkk">#REF!</definedName>
    <definedName name="_xlnm.Print_Area" localSheetId="15">'镇级基金收入 '!$A$1:$G$20</definedName>
    <definedName name="_xlnm.Print_Area" localSheetId="16">'镇级基金支出'!$A$1:$G$25</definedName>
    <definedName name="_xlnm.Print_Area" localSheetId="14">'全镇基金支出明细'!$A$1:$B$203</definedName>
    <definedName name="_xlnm.Print_Area" localSheetId="12">'全镇基金收入'!$A$1:$G$19</definedName>
    <definedName name="_xlnm.Print_Area" localSheetId="13">'全镇基金支出'!$A$1:$G$25</definedName>
    <definedName name="_xlnm.Print_Area" localSheetId="2">'全镇一般公共预算收入决算表'!$A$1:$G$36</definedName>
    <definedName name="_xlnm.Print_Area" localSheetId="3">'全镇一般公共预算支出决算表'!$A$1:$W$33</definedName>
    <definedName name="_xlnm.Print_Area" localSheetId="9">'转移支付（分地区）'!$A$1:$B$9</definedName>
    <definedName name="_xlnm.Print_Area" localSheetId="10">'转移支付（分项目）'!$A$1:$B$24</definedName>
    <definedName name="Print_Area_MI" localSheetId="9">#REF!</definedName>
    <definedName name="Print_Area_MI" localSheetId="10">#REF!</definedName>
    <definedName name="Print_Area_MI">#REF!</definedName>
    <definedName name="_xlnm.Print_Titles" localSheetId="15">'镇级基金收入 '!$1:$4</definedName>
    <definedName name="_xlnm.Print_Titles" localSheetId="16">'镇级基金支出'!$1:$4</definedName>
    <definedName name="_xlnm.Print_Titles" localSheetId="12">'全镇基金收入'!$1:$4</definedName>
    <definedName name="_xlnm.Print_Titles" localSheetId="13">'全镇基金支出'!$1:$4</definedName>
    <definedName name="_xlnm.Print_Titles" localSheetId="18">'全镇社保基金收入'!$1:$4</definedName>
    <definedName name="_xlnm.Print_Titles" localSheetId="19">'全镇社保基金支出'!$1:$4</definedName>
    <definedName name="_xlnm.Print_Titles" localSheetId="2">'全镇一般公共预算收入决算表'!$1:$4</definedName>
    <definedName name="_xlnm.Print_Titles" localSheetId="3">'全镇一般公共预算支出决算表'!$1:$4</definedName>
    <definedName name="_xlnm.Print_Titles" localSheetId="9">'转移支付（分地区）'!$1:$4</definedName>
    <definedName name="_xlnm.Print_Titles" localSheetId="10">'转移支付（分项目）'!$1:$4</definedName>
    <definedName name="Printcewcwewe">#REF!</definedName>
    <definedName name="thrthrthrthrtrtrt">#REF!</definedName>
    <definedName name="ttttewqtr34ttgergerge">#REF!</definedName>
    <definedName name="tttttt">#REF!</definedName>
    <definedName name="vrf">#REF!</definedName>
    <definedName name="wed">#REF!</definedName>
    <definedName name="zhe" localSheetId="9">#REF!</definedName>
    <definedName name="zhe" localSheetId="10">#REF!</definedName>
    <definedName name="zhe">#REF!</definedName>
    <definedName name="の地方服务">#REF!</definedName>
    <definedName name="啊" localSheetId="9">#REF!</definedName>
    <definedName name="啊" localSheetId="10">#REF!</definedName>
    <definedName name="啊">#REF!</definedName>
    <definedName name="大多数" localSheetId="9">'[15]XL4Poppy'!$A$15</definedName>
    <definedName name="大多数" localSheetId="10">'[15]XL4Poppy'!$A$15</definedName>
    <definedName name="大多数">'[15]XL4Poppy'!$A$15</definedName>
    <definedName name="大调动" localSheetId="9">#REF!</definedName>
    <definedName name="大调动" localSheetId="10">#REF!</definedName>
    <definedName name="大调动">#REF!</definedName>
    <definedName name="的二分无">#REF!</definedName>
    <definedName name="鹅eee" localSheetId="9">#REF!</definedName>
    <definedName name="鹅eee" localSheetId="10">#REF!</definedName>
    <definedName name="鹅eee">#REF!</definedName>
    <definedName name="饿" localSheetId="9">#REF!</definedName>
    <definedName name="饿" localSheetId="10">#REF!</definedName>
    <definedName name="饿">#REF!</definedName>
    <definedName name="噩噩女">#REF!</definedName>
    <definedName name="恩恩">#REF!</definedName>
    <definedName name="发生地方">#REF!</definedName>
    <definedName name="飞过海">'[18]XL4Poppy'!$C$4</definedName>
    <definedName name="汇率" localSheetId="9">#REF!</definedName>
    <definedName name="汇率" localSheetId="10">#REF!</definedName>
    <definedName name="汇率">#REF!</definedName>
    <definedName name="胶" localSheetId="15">#REF!</definedName>
    <definedName name="胶" localSheetId="16">#REF!</definedName>
    <definedName name="胶" localSheetId="17">#REF!</definedName>
    <definedName name="胶" localSheetId="9">#REF!</definedName>
    <definedName name="胶" localSheetId="10">#REF!</definedName>
    <definedName name="胶">#REF!</definedName>
    <definedName name="结构" localSheetId="9">#REF!</definedName>
    <definedName name="结构" localSheetId="10">#REF!</definedName>
    <definedName name="结构">#REF!</definedName>
    <definedName name="经7" localSheetId="9">#REF!</definedName>
    <definedName name="经7" localSheetId="10">#REF!</definedName>
    <definedName name="经7">#REF!</definedName>
    <definedName name="经二7" localSheetId="9">#REF!</definedName>
    <definedName name="经二7" localSheetId="10">#REF!</definedName>
    <definedName name="经二7">#REF!</definedName>
    <definedName name="经二8" localSheetId="9">#REF!</definedName>
    <definedName name="经二8" localSheetId="10">#REF!</definedName>
    <definedName name="经二8">#REF!</definedName>
    <definedName name="经一7" localSheetId="9">#REF!</definedName>
    <definedName name="经一7" localSheetId="10">#REF!</definedName>
    <definedName name="经一7">#REF!</definedName>
    <definedName name="全额差额比例" localSheetId="15">'[23]C01-1'!#REF!</definedName>
    <definedName name="全额差额比例" localSheetId="16">'[23]C01-1'!#REF!</definedName>
    <definedName name="全额差额比例" localSheetId="17">'[23]C01-1'!#REF!</definedName>
    <definedName name="全额差额比例" localSheetId="9">'[23]C01-1'!#REF!</definedName>
    <definedName name="全额差额比例" localSheetId="10">'[23]C01-1'!#REF!</definedName>
    <definedName name="全额差额比例">'[23]C01-1'!#REF!</definedName>
    <definedName name="生产列1" localSheetId="9">#REF!</definedName>
    <definedName name="生产列1" localSheetId="10">#REF!</definedName>
    <definedName name="生产列1">#REF!</definedName>
    <definedName name="生产列11" localSheetId="9">#REF!</definedName>
    <definedName name="生产列11" localSheetId="10">#REF!</definedName>
    <definedName name="生产列11">#REF!</definedName>
    <definedName name="生产列15" localSheetId="9">#REF!</definedName>
    <definedName name="生产列15" localSheetId="10">#REF!</definedName>
    <definedName name="生产列15">#REF!</definedName>
    <definedName name="生产列16" localSheetId="9">#REF!</definedName>
    <definedName name="生产列16" localSheetId="10">#REF!</definedName>
    <definedName name="生产列16">#REF!</definedName>
    <definedName name="生产列17" localSheetId="9">#REF!</definedName>
    <definedName name="生产列17" localSheetId="10">#REF!</definedName>
    <definedName name="生产列17">#REF!</definedName>
    <definedName name="生产列19" localSheetId="9">#REF!</definedName>
    <definedName name="生产列19" localSheetId="10">#REF!</definedName>
    <definedName name="生产列19">#REF!</definedName>
    <definedName name="生产列2" localSheetId="9">#REF!</definedName>
    <definedName name="生产列2" localSheetId="10">#REF!</definedName>
    <definedName name="生产列2">#REF!</definedName>
    <definedName name="生产列20" localSheetId="9">#REF!</definedName>
    <definedName name="生产列20" localSheetId="10">#REF!</definedName>
    <definedName name="生产列20">#REF!</definedName>
    <definedName name="生产列3" localSheetId="9">#REF!</definedName>
    <definedName name="生产列3" localSheetId="10">#REF!</definedName>
    <definedName name="生产列3">#REF!</definedName>
    <definedName name="生产列4" localSheetId="9">#REF!</definedName>
    <definedName name="生产列4" localSheetId="10">#REF!</definedName>
    <definedName name="生产列4">#REF!</definedName>
    <definedName name="生产列5" localSheetId="9">#REF!</definedName>
    <definedName name="生产列5" localSheetId="10">#REF!</definedName>
    <definedName name="生产列5">#REF!</definedName>
    <definedName name="生产列6" localSheetId="9">#REF!</definedName>
    <definedName name="生产列6" localSheetId="10">#REF!</definedName>
    <definedName name="生产列6">#REF!</definedName>
    <definedName name="生产列7" localSheetId="9">#REF!</definedName>
    <definedName name="生产列7" localSheetId="10">#REF!</definedName>
    <definedName name="生产列7">#REF!</definedName>
    <definedName name="生产列8" localSheetId="9">#REF!</definedName>
    <definedName name="生产列8" localSheetId="10">#REF!</definedName>
    <definedName name="生产列8">#REF!</definedName>
    <definedName name="生产列9" localSheetId="9">#REF!</definedName>
    <definedName name="生产列9" localSheetId="10">#REF!</definedName>
    <definedName name="生产列9">#REF!</definedName>
    <definedName name="生产期" localSheetId="9">#REF!</definedName>
    <definedName name="生产期" localSheetId="10">#REF!</definedName>
    <definedName name="生产期">#REF!</definedName>
    <definedName name="生产期1" localSheetId="9">#REF!</definedName>
    <definedName name="生产期1" localSheetId="10">#REF!</definedName>
    <definedName name="生产期1">#REF!</definedName>
    <definedName name="生产期11" localSheetId="9">#REF!</definedName>
    <definedName name="生产期11" localSheetId="10">#REF!</definedName>
    <definedName name="生产期11">#REF!</definedName>
    <definedName name="生产期15" localSheetId="9">#REF!</definedName>
    <definedName name="生产期15" localSheetId="10">#REF!</definedName>
    <definedName name="生产期15">#REF!</definedName>
    <definedName name="生产期16" localSheetId="9">#REF!</definedName>
    <definedName name="生产期16" localSheetId="10">#REF!</definedName>
    <definedName name="生产期16">#REF!</definedName>
    <definedName name="生产期17" localSheetId="9">#REF!</definedName>
    <definedName name="生产期17" localSheetId="10">#REF!</definedName>
    <definedName name="生产期17">#REF!</definedName>
    <definedName name="生产期19" localSheetId="9">#REF!</definedName>
    <definedName name="生产期19" localSheetId="10">#REF!</definedName>
    <definedName name="生产期19">#REF!</definedName>
    <definedName name="生产期2" localSheetId="9">#REF!</definedName>
    <definedName name="生产期2" localSheetId="10">#REF!</definedName>
    <definedName name="生产期2">#REF!</definedName>
    <definedName name="生产期20" localSheetId="9">#REF!</definedName>
    <definedName name="生产期20" localSheetId="10">#REF!</definedName>
    <definedName name="生产期20">#REF!</definedName>
    <definedName name="生产期3" localSheetId="9">#REF!</definedName>
    <definedName name="生产期3" localSheetId="10">#REF!</definedName>
    <definedName name="生产期3">#REF!</definedName>
    <definedName name="生产期4" localSheetId="9">#REF!</definedName>
    <definedName name="生产期4" localSheetId="10">#REF!</definedName>
    <definedName name="生产期4">#REF!</definedName>
    <definedName name="生产期5" localSheetId="15">#REF!</definedName>
    <definedName name="生产期5" localSheetId="16">#REF!</definedName>
    <definedName name="生产期5" localSheetId="17">#REF!</definedName>
    <definedName name="生产期5" localSheetId="9">#REF!</definedName>
    <definedName name="生产期5" localSheetId="10">#REF!</definedName>
    <definedName name="生产期5">#REF!</definedName>
    <definedName name="生产期6" localSheetId="9">#REF!</definedName>
    <definedName name="生产期6" localSheetId="10">#REF!</definedName>
    <definedName name="生产期6">#REF!</definedName>
    <definedName name="生产期7" localSheetId="9">#REF!</definedName>
    <definedName name="生产期7" localSheetId="10">#REF!</definedName>
    <definedName name="生产期7">#REF!</definedName>
    <definedName name="生产期8" localSheetId="9">#REF!</definedName>
    <definedName name="生产期8" localSheetId="10">#REF!</definedName>
    <definedName name="生产期8">#REF!</definedName>
    <definedName name="生产期9" localSheetId="9">#REF!</definedName>
    <definedName name="生产期9" localSheetId="10">#REF!</definedName>
    <definedName name="生产期9">#REF!</definedName>
    <definedName name="是" localSheetId="9">#REF!</definedName>
    <definedName name="是" localSheetId="10">#REF!</definedName>
    <definedName name="是">#REF!</definedName>
    <definedName name="脱钩" localSheetId="15">#REF!</definedName>
    <definedName name="脱钩" localSheetId="16">#REF!</definedName>
    <definedName name="脱钩" localSheetId="17">#REF!</definedName>
    <definedName name="脱钩" localSheetId="9">#REF!</definedName>
    <definedName name="脱钩" localSheetId="10">#REF!</definedName>
    <definedName name="脱钩">#REF!</definedName>
    <definedName name="位次d" localSheetId="15">'[25]四月份月报'!#REF!</definedName>
    <definedName name="位次d" localSheetId="16">'[25]四月份月报'!#REF!</definedName>
    <definedName name="位次d" localSheetId="17">'[25]四月份月报'!#REF!</definedName>
    <definedName name="位次d" localSheetId="9">'[25]四月份月报'!#REF!</definedName>
    <definedName name="位次d" localSheetId="10">'[25]四月份月报'!#REF!</definedName>
    <definedName name="位次d">'[25]四月份月报'!#REF!</definedName>
    <definedName name="先征后返徐2" localSheetId="9">#REF!</definedName>
    <definedName name="先征后返徐2" localSheetId="10">#REF!</definedName>
    <definedName name="先征后返徐2">#REF!</definedName>
    <definedName name="预备费分项目" localSheetId="9">#REF!</definedName>
    <definedName name="预备费分项目" localSheetId="10">#REF!</definedName>
    <definedName name="预备费分项目">#REF!</definedName>
    <definedName name="转移支付" localSheetId="15">#REF!</definedName>
    <definedName name="转移支付" localSheetId="16">#REF!</definedName>
    <definedName name="转移支付" localSheetId="17">#REF!</definedName>
    <definedName name="转移支付">#REF!</definedName>
    <definedName name="综合" localSheetId="9">#REF!</definedName>
    <definedName name="综合" localSheetId="10">#REF!</definedName>
    <definedName name="综合">#REF!</definedName>
    <definedName name="综核" localSheetId="9">#REF!</definedName>
    <definedName name="综核" localSheetId="10">#REF!</definedName>
    <definedName name="综核">#REF!</definedName>
    <definedName name="전" localSheetId="15">#REF!</definedName>
    <definedName name="전" localSheetId="16">#REF!</definedName>
    <definedName name="전" localSheetId="17">#REF!</definedName>
    <definedName name="전" localSheetId="9">#REF!</definedName>
    <definedName name="전" localSheetId="10">#REF!</definedName>
    <definedName name="전">#REF!</definedName>
    <definedName name="주택사업본부" localSheetId="15">#REF!</definedName>
    <definedName name="주택사업본부" localSheetId="16">#REF!</definedName>
    <definedName name="주택사업본부" localSheetId="17">#REF!</definedName>
    <definedName name="주택사업본부" localSheetId="9">#REF!</definedName>
    <definedName name="주택사업본부" localSheetId="10">#REF!</definedName>
    <definedName name="주택사업본부">#REF!</definedName>
    <definedName name="철구사업본부" localSheetId="15">#REF!</definedName>
    <definedName name="철구사업본부" localSheetId="16">#REF!</definedName>
    <definedName name="철구사업본부" localSheetId="17">#REF!</definedName>
    <definedName name="철구사업본부" localSheetId="9">#REF!</definedName>
    <definedName name="철구사업본부" localSheetId="10">#REF!</definedName>
    <definedName name="철구사업본부">#REF!</definedName>
    <definedName name="_xlnm.Print_Area" localSheetId="4">'镇级一般公共预算收入决算表 '!$A$1:$G$36</definedName>
    <definedName name="_xlnm.Print_Titles" localSheetId="4">'镇级一般公共预算收入决算表 '!$1:$4</definedName>
    <definedName name="_xlnm.Print_Area" localSheetId="5">'镇级一般公共预算支出决算表 '!$A$1:$W$33</definedName>
    <definedName name="_xlnm.Print_Titles" localSheetId="5">'镇级一般公共预算支出决算表 '!$1:$4</definedName>
  </definedNames>
  <calcPr fullCalcOnLoad="1"/>
</workbook>
</file>

<file path=xl/comments13.xml><?xml version="1.0" encoding="utf-8"?>
<comments xmlns="http://schemas.openxmlformats.org/spreadsheetml/2006/main">
  <authors>
    <author>dell</author>
  </authors>
  <commentList>
    <comment ref="G9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N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全市增幅未按分科目可比口径计算，未调减相应预算。</t>
        </r>
      </text>
    </comment>
    <comment ref="N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上年执行楞减6000万</t>
        </r>
      </text>
    </comment>
    <comment ref="N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10年剔除集中10%的3000，09年剔除融资担保体系25000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N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全市增幅未按分科目可比口径计算，未调减相应预算。</t>
        </r>
      </text>
    </comment>
    <comment ref="N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上年执行楞减6000万</t>
        </r>
      </text>
    </comment>
    <comment ref="N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10年剔除集中10%的3000，09年剔除融资担保体系25000</t>
        </r>
      </text>
    </comment>
  </commentList>
</comments>
</file>

<file path=xl/sharedStrings.xml><?xml version="1.0" encoding="utf-8"?>
<sst xmlns="http://schemas.openxmlformats.org/spreadsheetml/2006/main" count="2486" uniqueCount="1802">
  <si>
    <t>大寺镇2018年一般公共预算收入决算表</t>
  </si>
  <si>
    <t>单位：万元</t>
  </si>
  <si>
    <t>科           目</t>
  </si>
  <si>
    <t>2017年决算</t>
  </si>
  <si>
    <t>2018年预算</t>
  </si>
  <si>
    <t>2018年调整预算</t>
  </si>
  <si>
    <t>2018年决算</t>
  </si>
  <si>
    <t>2018年决算为调整预算％</t>
  </si>
  <si>
    <t>2018年决算为2017年决算％</t>
  </si>
  <si>
    <t>一 般 公 共 预 算 收 入 合 计</t>
  </si>
  <si>
    <t>一、税收收入</t>
  </si>
  <si>
    <t>增值税</t>
  </si>
  <si>
    <t>营业税</t>
  </si>
  <si>
    <t>-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</si>
  <si>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</si>
  <si>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</si>
  <si>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</si>
  <si>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</si>
  <si>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</si>
  <si>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</si>
  <si>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</si>
  <si>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</si>
  <si>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</si>
  <si>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</si>
  <si>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</si>
  <si>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</si>
  <si>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</si>
  <si>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</si>
  <si>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</si>
  <si>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</si>
  <si>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加：上级税收返还收入</t>
  </si>
  <si>
    <t xml:space="preserve">    上级转移支付收入</t>
  </si>
  <si>
    <t xml:space="preserve">    上年结余收入</t>
  </si>
  <si>
    <t xml:space="preserve">    债券转贷收入</t>
  </si>
  <si>
    <t xml:space="preserve">    调入预算稳定调节基金</t>
  </si>
  <si>
    <t xml:space="preserve">    调入资金等</t>
  </si>
  <si>
    <t>一 般 公 共 预 算 收 入 总 计</t>
  </si>
  <si>
    <t>置换一般债券转贷收入</t>
  </si>
  <si>
    <t>调入预算稳定调节基金</t>
  </si>
  <si>
    <t>调入预算周转金</t>
  </si>
  <si>
    <t>大寺镇2018年一般公共预算支出决算表</t>
  </si>
  <si>
    <t>2009年同期数</t>
  </si>
  <si>
    <t>一 般 公 共 预 算 支 出 合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</si>
  <si>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</si>
  <si>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</si>
  <si>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</si>
  <si>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</si>
  <si>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</si>
  <si>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</si>
  <si>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</si>
  <si>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</si>
  <si>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</si>
  <si>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</si>
  <si>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</si>
  <si>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</si>
  <si>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</si>
  <si>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</si>
  <si>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</si>
  <si>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</si>
  <si>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</si>
  <si>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</si>
  <si>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债务付息支出</t>
  </si>
  <si>
    <t>其他支出</t>
  </si>
  <si>
    <t>预备费</t>
  </si>
  <si>
    <t>减：一般公共预算支出合计</t>
  </si>
  <si>
    <t>减：上解市级支出</t>
  </si>
  <si>
    <t>减：一般债务还本支出</t>
  </si>
  <si>
    <t>减：安排预算稳定调节基金</t>
  </si>
  <si>
    <t>一 般 公 共 预 算 结 余</t>
  </si>
  <si>
    <t>结转项目资金</t>
  </si>
  <si>
    <t>大寺镇镇级2018年一般公共预算收入决算表</t>
  </si>
  <si>
    <t>大寺镇镇级2018年一般公共预算支出决算表</t>
  </si>
  <si>
    <t>大寺镇镇级2018年一般公共预算支出决算功能分类明细表</t>
  </si>
  <si>
    <t>单位:元</t>
  </si>
  <si>
    <t>科目名称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</si>
  <si>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</si>
  <si>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</si>
  <si>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</si>
  <si>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</si>
  <si>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</si>
  <si>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</si>
  <si>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</si>
  <si>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</si>
  <si>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</si>
  <si>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</si>
  <si>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</si>
  <si>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</si>
  <si>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</si>
  <si>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</si>
  <si>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</si>
  <si>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</si>
  <si>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</si>
  <si>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</si>
  <si>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</si>
  <si>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</si>
  <si>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</si>
  <si>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</si>
  <si>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</si>
  <si>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</si>
  <si>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</si>
  <si>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</si>
  <si>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</si>
  <si>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</si>
  <si>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</si>
  <si>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</si>
  <si>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</si>
  <si>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</si>
  <si>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</si>
  <si>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</si>
  <si>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</si>
  <si>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</si>
  <si>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</si>
  <si>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</si>
  <si>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</si>
  <si>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</si>
  <si>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</si>
  <si>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</si>
  <si>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</si>
  <si>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</si>
  <si>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</si>
  <si>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</si>
  <si>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</si>
  <si>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</si>
  <si>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</si>
  <si>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</si>
  <si>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</si>
  <si>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</si>
  <si>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</si>
  <si>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</si>
  <si>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</si>
  <si>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</si>
  <si>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</si>
  <si>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</si>
  <si>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</si>
  <si>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</si>
  <si>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</si>
  <si>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</si>
  <si>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</si>
  <si>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</si>
  <si>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</si>
  <si>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</si>
  <si>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</si>
  <si>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</si>
  <si>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</si>
  <si>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</si>
  <si>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</si>
  <si>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</si>
  <si>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</si>
  <si>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</si>
  <si>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</si>
  <si>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</si>
  <si>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</si>
  <si>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</si>
  <si>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</si>
  <si>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</si>
  <si>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</si>
  <si>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</si>
  <si>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</si>
  <si>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</si>
  <si>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</si>
  <si>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</si>
  <si>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</si>
  <si>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</si>
  <si>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</si>
  <si>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</si>
  <si>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</si>
  <si>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</si>
  <si>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</si>
  <si>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</si>
  <si>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</si>
  <si>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</si>
  <si>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</si>
  <si>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</si>
  <si>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</si>
  <si>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</si>
  <si>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</si>
  <si>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</si>
  <si>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</si>
  <si>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</si>
  <si>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</si>
  <si>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</si>
  <si>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</si>
  <si>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</si>
  <si>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</si>
  <si>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</si>
  <si>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</si>
  <si>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</si>
  <si>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</si>
  <si>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</si>
  <si>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</si>
  <si>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</si>
  <si>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</si>
  <si>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</si>
  <si>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</si>
  <si>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</si>
  <si>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</si>
  <si>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</si>
  <si>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</si>
  <si>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</si>
  <si>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</si>
  <si>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</si>
  <si>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</si>
  <si>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</si>
  <si>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</si>
  <si>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</si>
  <si>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</si>
  <si>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</si>
  <si>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</si>
  <si>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</si>
  <si>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</si>
  <si>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</si>
  <si>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</si>
  <si>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</si>
  <si>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</si>
  <si>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</si>
  <si>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</si>
  <si>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</si>
  <si>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</si>
  <si>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</si>
  <si>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</si>
  <si>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</si>
  <si>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</si>
  <si>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</si>
  <si>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</si>
  <si>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</si>
  <si>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</si>
  <si>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</si>
  <si>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</si>
  <si>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</si>
  <si>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</si>
  <si>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</si>
  <si>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</si>
  <si>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</si>
  <si>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</si>
  <si>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</si>
  <si>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</si>
  <si>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</si>
  <si>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</si>
  <si>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</si>
  <si>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对外宣传(款)</t>
  </si>
  <si>
    <t xml:space="preserve">      对外宣传(项)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</si>
  <si>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</si>
  <si>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</si>
  <si>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</si>
  <si>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</si>
  <si>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</si>
  <si>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其他外交支出(款)</t>
  </si>
  <si>
    <t xml:space="preserve">      其他外交支出(项)</t>
  </si>
  <si>
    <t xml:space="preserve">  国防支出</t>
  </si>
  <si>
    <t xml:space="preserve">    现役部队(款)</t>
  </si>
  <si>
    <t xml:space="preserve">      现役部队(项)</t>
  </si>
  <si>
    <t xml:space="preserve">    国防科研事业(款)</t>
  </si>
  <si>
    <t xml:space="preserve">      国防科研事业(项)</t>
  </si>
  <si>
    <t xml:space="preserve">    专项工程(款)</t>
  </si>
  <si>
    <t xml:space="preserve">      专项工程(项)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</si>
  <si>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</si>
  <si>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</si>
  <si>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</si>
  <si>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</si>
  <si>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</si>
  <si>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</si>
  <si>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</si>
  <si>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</si>
  <si>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</si>
  <si>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</si>
  <si>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其他国防支出(款)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</si>
  <si>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</si>
  <si>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</si>
  <si>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</si>
  <si>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</si>
  <si>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</si>
  <si>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</si>
  <si>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</si>
  <si>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</si>
  <si>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</si>
  <si>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</si>
  <si>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</si>
  <si>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</si>
  <si>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</si>
  <si>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</si>
  <si>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</si>
  <si>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</si>
  <si>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</si>
  <si>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</si>
  <si>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</si>
  <si>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</si>
  <si>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</si>
  <si>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</si>
  <si>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</si>
  <si>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</si>
  <si>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</si>
  <si>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</si>
  <si>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</si>
  <si>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</si>
  <si>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</si>
  <si>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</si>
  <si>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</si>
  <si>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</si>
  <si>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</si>
  <si>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</si>
  <si>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</si>
  <si>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</si>
  <si>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</si>
  <si>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</si>
  <si>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</si>
  <si>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</si>
  <si>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</si>
  <si>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</si>
  <si>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</si>
  <si>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</si>
  <si>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</si>
  <si>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</si>
  <si>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</si>
  <si>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</si>
  <si>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</si>
  <si>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</si>
  <si>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</si>
  <si>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</si>
  <si>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</si>
  <si>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</si>
  <si>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</si>
  <si>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</si>
  <si>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</si>
  <si>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</si>
  <si>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</si>
  <si>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</si>
  <si>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</si>
  <si>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</si>
  <si>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</si>
  <si>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</si>
  <si>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</si>
  <si>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</si>
  <si>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</si>
  <si>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</si>
  <si>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</si>
  <si>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</si>
  <si>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</si>
  <si>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</si>
  <si>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</si>
  <si>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</si>
  <si>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</si>
  <si>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</si>
  <si>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</si>
  <si>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</si>
  <si>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</si>
  <si>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</si>
  <si>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</si>
  <si>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</si>
  <si>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其他公共安全支出(款)</t>
  </si>
  <si>
    <t xml:space="preserve">      其他公共安全支出(项)</t>
  </si>
  <si>
    <t xml:space="preserve">      其他消防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</si>
  <si>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</si>
  <si>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</si>
  <si>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</si>
  <si>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</si>
  <si>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</si>
  <si>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</si>
  <si>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</si>
  <si>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</si>
  <si>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</si>
  <si>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</si>
  <si>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</si>
  <si>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</si>
  <si>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</si>
  <si>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</si>
  <si>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</si>
  <si>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</si>
  <si>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</si>
  <si>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</si>
  <si>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</si>
  <si>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</si>
  <si>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</si>
  <si>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</si>
  <si>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</si>
  <si>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</si>
  <si>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</si>
  <si>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</si>
  <si>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</si>
  <si>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</si>
  <si>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</si>
  <si>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</si>
  <si>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</si>
  <si>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</si>
  <si>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</si>
  <si>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</si>
  <si>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</si>
  <si>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</si>
  <si>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</si>
  <si>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</si>
  <si>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</si>
  <si>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</si>
  <si>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</si>
  <si>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</si>
  <si>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</si>
  <si>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</si>
  <si>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</si>
  <si>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</si>
  <si>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</si>
  <si>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</si>
  <si>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</si>
  <si>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</si>
  <si>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</si>
  <si>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</si>
  <si>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</si>
  <si>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</si>
  <si>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</si>
  <si>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</si>
  <si>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</si>
  <si>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</si>
  <si>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</si>
  <si>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</si>
  <si>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</si>
  <si>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</si>
  <si>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</si>
  <si>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</si>
  <si>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</si>
  <si>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</si>
  <si>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</si>
  <si>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</si>
  <si>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</si>
  <si>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</si>
  <si>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</si>
  <si>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</si>
  <si>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</si>
  <si>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</si>
  <si>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</si>
  <si>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</si>
  <si>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</si>
  <si>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</si>
  <si>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</si>
  <si>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</si>
  <si>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</si>
  <si>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</si>
  <si>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</si>
  <si>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</si>
  <si>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</si>
  <si>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</si>
  <si>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</si>
  <si>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</si>
  <si>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</si>
  <si>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</si>
  <si>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</si>
  <si>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</si>
  <si>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</si>
  <si>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</si>
  <si>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</si>
  <si>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</si>
  <si>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</si>
  <si>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</si>
  <si>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</si>
  <si>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</si>
  <si>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</si>
  <si>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</si>
  <si>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</si>
  <si>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</si>
  <si>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</si>
  <si>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</si>
  <si>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</si>
  <si>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</si>
  <si>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</si>
  <si>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</si>
  <si>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</si>
  <si>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</si>
  <si>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</si>
  <si>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</si>
  <si>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</si>
  <si>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</si>
  <si>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</si>
  <si>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</si>
  <si>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</si>
  <si>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</si>
  <si>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</si>
  <si>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</si>
  <si>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</si>
  <si>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</si>
  <si>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</si>
  <si>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</si>
  <si>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</si>
  <si>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</si>
  <si>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</si>
  <si>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</si>
  <si>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</si>
  <si>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</si>
  <si>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</si>
  <si>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</si>
  <si>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</si>
  <si>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</si>
  <si>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</si>
  <si>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</si>
  <si>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</si>
  <si>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</si>
  <si>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</si>
  <si>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</si>
  <si>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</si>
  <si>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</si>
  <si>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</si>
  <si>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</si>
  <si>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</si>
  <si>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</si>
  <si>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</si>
  <si>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</si>
  <si>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</si>
  <si>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</si>
  <si>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</si>
  <si>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</si>
  <si>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</si>
  <si>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</si>
  <si>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</si>
  <si>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</si>
  <si>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</si>
  <si>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</si>
  <si>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</si>
  <si>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</si>
  <si>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</si>
  <si>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</si>
  <si>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</si>
  <si>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</si>
  <si>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</si>
  <si>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</si>
  <si>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</si>
  <si>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</si>
  <si>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</si>
  <si>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</si>
  <si>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</si>
  <si>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</si>
  <si>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</si>
  <si>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</si>
  <si>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</si>
  <si>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</si>
  <si>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</si>
  <si>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</si>
  <si>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</si>
  <si>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</si>
  <si>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</si>
  <si>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</si>
  <si>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</si>
  <si>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</si>
  <si>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</si>
  <si>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</si>
  <si>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</si>
  <si>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</si>
  <si>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</si>
  <si>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</si>
  <si>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</si>
  <si>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</si>
  <si>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</si>
  <si>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</si>
  <si>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</si>
  <si>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</si>
  <si>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</si>
  <si>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</si>
  <si>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</si>
  <si>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</si>
  <si>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</si>
  <si>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</si>
  <si>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</si>
  <si>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</si>
  <si>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</si>
  <si>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</si>
  <si>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</si>
  <si>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</si>
  <si>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</si>
  <si>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</si>
  <si>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</si>
  <si>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</si>
  <si>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</si>
  <si>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</si>
  <si>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</si>
  <si>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</si>
  <si>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</si>
  <si>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</si>
  <si>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</si>
  <si>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</si>
  <si>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</si>
  <si>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</si>
  <si>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</si>
  <si>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</si>
  <si>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</si>
  <si>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</si>
  <si>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</si>
  <si>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</si>
  <si>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</si>
  <si>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</si>
  <si>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</si>
  <si>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</si>
  <si>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</si>
  <si>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</si>
  <si>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</si>
  <si>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</si>
  <si>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</si>
  <si>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</si>
  <si>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</si>
  <si>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</si>
  <si>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</si>
  <si>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</si>
  <si>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</si>
  <si>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</si>
  <si>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</si>
  <si>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</si>
  <si>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</si>
  <si>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</si>
  <si>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</si>
  <si>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</si>
  <si>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</si>
  <si>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</si>
  <si>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</si>
  <si>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</si>
  <si>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</si>
  <si>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</si>
  <si>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</si>
  <si>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</si>
  <si>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</si>
  <si>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</si>
  <si>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</si>
  <si>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</si>
  <si>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</si>
  <si>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</si>
  <si>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</si>
  <si>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</si>
  <si>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</si>
  <si>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</si>
  <si>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</si>
  <si>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</si>
  <si>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</si>
  <si>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</si>
  <si>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</si>
  <si>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</si>
  <si>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</si>
  <si>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</si>
  <si>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</si>
  <si>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</si>
  <si>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</si>
  <si>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</si>
  <si>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</si>
  <si>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</si>
  <si>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</si>
  <si>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</si>
  <si>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</si>
  <si>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</si>
  <si>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</si>
  <si>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</si>
  <si>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</si>
  <si>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</si>
  <si>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</si>
  <si>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</si>
  <si>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</si>
  <si>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</si>
  <si>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</si>
  <si>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</si>
  <si>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</si>
  <si>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</si>
  <si>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</si>
  <si>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</si>
  <si>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</si>
  <si>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</si>
  <si>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</si>
  <si>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</si>
  <si>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</si>
  <si>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</si>
  <si>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</si>
  <si>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</si>
  <si>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</si>
  <si>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</si>
  <si>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</si>
  <si>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</si>
  <si>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</si>
  <si>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</si>
  <si>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</si>
  <si>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</si>
  <si>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</si>
  <si>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</si>
  <si>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</si>
  <si>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</si>
  <si>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</si>
  <si>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</si>
  <si>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</si>
  <si>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</si>
  <si>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</si>
  <si>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</si>
  <si>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</si>
  <si>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</si>
  <si>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</si>
  <si>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</si>
  <si>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</si>
  <si>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</si>
  <si>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</si>
  <si>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</si>
  <si>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</si>
  <si>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</si>
  <si>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</si>
  <si>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</si>
  <si>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</si>
  <si>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</si>
  <si>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</si>
  <si>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</si>
  <si>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</si>
  <si>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</si>
  <si>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</si>
  <si>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</si>
  <si>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</si>
  <si>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</si>
  <si>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</si>
  <si>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</si>
  <si>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</si>
  <si>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</si>
  <si>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</si>
  <si>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</si>
  <si>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</si>
  <si>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</si>
  <si>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</si>
  <si>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</si>
  <si>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</si>
  <si>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</si>
  <si>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</si>
  <si>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</si>
  <si>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</si>
  <si>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</si>
  <si>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</si>
  <si>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</si>
  <si>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</si>
  <si>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</si>
  <si>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</si>
  <si>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</si>
  <si>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</si>
  <si>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</si>
  <si>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</si>
  <si>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</si>
  <si>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</si>
  <si>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</si>
  <si>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</si>
  <si>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</si>
  <si>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</si>
  <si>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</si>
  <si>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</si>
  <si>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</si>
  <si>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</si>
  <si>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</si>
  <si>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</si>
  <si>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</si>
  <si>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</si>
  <si>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</si>
  <si>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</si>
  <si>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</si>
  <si>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</si>
  <si>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</si>
  <si>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</si>
  <si>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</si>
  <si>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</si>
  <si>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</si>
  <si>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</si>
  <si>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</si>
  <si>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</si>
  <si>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</si>
  <si>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</si>
  <si>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</si>
  <si>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</si>
  <si>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</si>
  <si>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</si>
  <si>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</si>
  <si>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</si>
  <si>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</si>
  <si>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</si>
  <si>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</si>
  <si>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</si>
  <si>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</si>
  <si>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</si>
  <si>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</si>
  <si>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</si>
  <si>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</si>
  <si>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</si>
  <si>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</si>
  <si>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</si>
  <si>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</si>
  <si>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</si>
  <si>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</si>
  <si>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</si>
  <si>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</si>
  <si>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</si>
  <si>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</si>
  <si>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</si>
  <si>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</si>
  <si>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</si>
  <si>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</si>
  <si>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</si>
  <si>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</si>
  <si>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</si>
  <si>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</si>
  <si>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</si>
  <si>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</si>
  <si>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</si>
  <si>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</si>
  <si>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</si>
  <si>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</si>
  <si>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</si>
  <si>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</si>
  <si>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</si>
  <si>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</si>
  <si>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</si>
  <si>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</si>
  <si>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</si>
  <si>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</si>
  <si>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</si>
  <si>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</si>
  <si>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</si>
  <si>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</si>
  <si>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</si>
  <si>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</si>
  <si>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</si>
  <si>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</si>
  <si>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</si>
  <si>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</si>
  <si>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</si>
  <si>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</si>
  <si>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</si>
  <si>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</si>
  <si>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</si>
  <si>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</si>
  <si>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</si>
  <si>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</si>
  <si>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</si>
  <si>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</si>
  <si>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</si>
  <si>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</si>
  <si>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</si>
  <si>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</si>
  <si>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</si>
  <si>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</si>
  <si>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</si>
  <si>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</si>
  <si>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</si>
  <si>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</si>
  <si>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</si>
  <si>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</si>
  <si>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</si>
  <si>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</si>
  <si>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</si>
  <si>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</si>
  <si>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</si>
  <si>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</si>
  <si>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</si>
  <si>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</si>
  <si>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</si>
  <si>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</si>
  <si>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</si>
  <si>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</si>
  <si>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</si>
  <si>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</si>
  <si>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</si>
  <si>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</si>
  <si>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</si>
  <si>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</si>
  <si>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</si>
  <si>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</si>
  <si>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</si>
  <si>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</si>
  <si>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</si>
  <si>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</si>
  <si>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</si>
  <si>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</si>
  <si>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</si>
  <si>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</si>
  <si>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</si>
  <si>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</si>
  <si>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</si>
  <si>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</si>
  <si>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</si>
  <si>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</si>
  <si>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</si>
  <si>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</si>
  <si>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</si>
  <si>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</si>
  <si>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</si>
  <si>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</si>
  <si>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</si>
  <si>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</si>
  <si>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</si>
  <si>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</si>
  <si>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</si>
  <si>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</si>
  <si>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</si>
  <si>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</si>
  <si>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</si>
  <si>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</si>
  <si>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</si>
  <si>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</si>
  <si>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</si>
  <si>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</si>
  <si>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</si>
  <si>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</si>
  <si>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</si>
  <si>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</si>
  <si>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</si>
  <si>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</si>
  <si>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</si>
  <si>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</si>
  <si>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</si>
  <si>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</si>
  <si>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</si>
  <si>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</si>
  <si>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</si>
  <si>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</si>
  <si>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</si>
  <si>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</si>
  <si>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</si>
  <si>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</si>
  <si>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</si>
  <si>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</si>
  <si>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</si>
  <si>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</si>
  <si>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</si>
  <si>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</si>
  <si>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</si>
  <si>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</si>
  <si>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</si>
  <si>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</si>
  <si>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</si>
  <si>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</si>
  <si>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</si>
  <si>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</si>
  <si>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</si>
  <si>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</si>
  <si>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</si>
  <si>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</si>
  <si>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</si>
  <si>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</si>
  <si>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</si>
  <si>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</si>
  <si>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</si>
  <si>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</si>
  <si>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</si>
  <si>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</si>
  <si>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</si>
  <si>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</si>
  <si>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</si>
  <si>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</si>
  <si>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</si>
  <si>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</si>
  <si>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</si>
  <si>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</si>
  <si>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</si>
  <si>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</si>
  <si>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</si>
  <si>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</si>
  <si>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</si>
  <si>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</si>
  <si>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</si>
  <si>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</si>
  <si>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</si>
  <si>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</si>
  <si>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</si>
  <si>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</si>
  <si>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</si>
  <si>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</si>
  <si>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</si>
  <si>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</si>
  <si>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</si>
  <si>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</si>
  <si>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</si>
  <si>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</si>
  <si>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</si>
  <si>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</si>
  <si>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</si>
  <si>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</si>
  <si>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</si>
  <si>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</si>
  <si>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</si>
  <si>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</si>
  <si>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</si>
  <si>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</si>
  <si>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</si>
  <si>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</si>
  <si>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</si>
  <si>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</si>
  <si>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</si>
  <si>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</si>
  <si>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</si>
  <si>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</si>
  <si>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</si>
  <si>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</si>
  <si>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</si>
  <si>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</si>
  <si>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</si>
  <si>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</si>
  <si>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</si>
  <si>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</si>
  <si>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</si>
  <si>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</si>
  <si>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</si>
  <si>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</si>
  <si>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</si>
  <si>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</si>
  <si>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</si>
  <si>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</si>
  <si>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</si>
  <si>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</si>
  <si>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</si>
  <si>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</si>
  <si>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</si>
  <si>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</si>
  <si>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</si>
  <si>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</si>
  <si>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</si>
  <si>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</si>
  <si>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</si>
  <si>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</si>
  <si>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</si>
  <si>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</si>
  <si>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</si>
  <si>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</si>
  <si>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</si>
  <si>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</si>
  <si>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</si>
  <si>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</si>
  <si>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</si>
  <si>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</si>
  <si>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</si>
  <si>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</si>
  <si>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</si>
  <si>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</si>
  <si>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</si>
  <si>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</si>
  <si>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</si>
  <si>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</si>
  <si>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</si>
  <si>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</si>
  <si>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</si>
  <si>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</si>
  <si>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</si>
  <si>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</si>
  <si>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</si>
  <si>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</si>
  <si>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</si>
  <si>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</si>
  <si>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</si>
  <si>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</si>
  <si>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</si>
  <si>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</si>
  <si>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</si>
  <si>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</si>
  <si>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</si>
  <si>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</si>
  <si>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</si>
  <si>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</si>
  <si>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</si>
  <si>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</si>
  <si>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</si>
  <si>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</si>
  <si>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</si>
  <si>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</si>
  <si>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</si>
  <si>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</si>
  <si>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</si>
  <si>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</si>
  <si>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</si>
  <si>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</si>
  <si>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</si>
  <si>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</si>
  <si>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</si>
  <si>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</si>
  <si>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</si>
  <si>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</si>
  <si>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</si>
  <si>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</si>
  <si>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</si>
  <si>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</si>
  <si>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</si>
  <si>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</si>
  <si>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</si>
  <si>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</si>
  <si>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</si>
  <si>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</si>
  <si>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</si>
  <si>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</si>
  <si>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</si>
  <si>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</si>
  <si>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</si>
  <si>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</si>
  <si>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</si>
  <si>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</si>
  <si>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</si>
  <si>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</si>
  <si>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</si>
  <si>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</si>
  <si>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</si>
  <si>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</si>
  <si>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</si>
  <si>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</si>
  <si>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</si>
  <si>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</si>
  <si>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</si>
  <si>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</si>
  <si>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</si>
  <si>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</si>
  <si>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</si>
  <si>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</si>
  <si>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</si>
  <si>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</si>
  <si>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</si>
  <si>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</si>
  <si>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</si>
  <si>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</si>
  <si>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</si>
  <si>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</si>
  <si>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</si>
  <si>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</si>
  <si>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</si>
  <si>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</si>
  <si>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</si>
  <si>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</si>
  <si>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</si>
  <si>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</si>
  <si>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</si>
  <si>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</si>
  <si>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</si>
  <si>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</si>
  <si>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</si>
  <si>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</si>
  <si>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</si>
  <si>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</si>
  <si>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</si>
  <si>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</si>
  <si>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</si>
  <si>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</si>
  <si>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</si>
  <si>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</si>
  <si>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</si>
  <si>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</si>
  <si>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</si>
  <si>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</si>
  <si>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</si>
  <si>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</si>
  <si>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</si>
  <si>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</si>
  <si>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</si>
  <si>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</si>
  <si>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</si>
  <si>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</si>
  <si>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</si>
  <si>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</si>
  <si>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</si>
  <si>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</si>
  <si>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</si>
  <si>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</si>
  <si>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</si>
  <si>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</si>
  <si>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</si>
  <si>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</si>
  <si>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</si>
  <si>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</si>
  <si>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</si>
  <si>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</si>
  <si>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</si>
  <si>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</si>
  <si>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</si>
  <si>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</si>
  <si>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</si>
  <si>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政府性基金预算支出合计</t>
  </si>
  <si>
    <t xml:space="preserve">    核电站乏燃料处理处置基金支出</t>
  </si>
  <si>
    <t xml:space="preserve">      乏燃料运输</t>
  </si>
  <si>
    <t xml:space="preserve">      乏燃料离堆贮存</t>
  </si>
  <si>
    <t xml:space="preserve">      乏燃料后处理</t>
  </si>
  <si>
    <t xml:space="preserve">      高放废物的处理处置</t>
  </si>
  <si>
    <t xml:space="preserve">      乏燃料后处理厂的建设、运行、改造和退役</t>
  </si>
  <si>
    <t xml:space="preserve">      其他乏燃料处理处置基金支出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</si>
  <si>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</si>
  <si>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</si>
  <si>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</si>
  <si>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</si>
  <si>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</si>
  <si>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</si>
  <si>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</si>
  <si>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</si>
  <si>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</si>
  <si>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</si>
  <si>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</si>
  <si>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 xml:space="preserve">    可再生能源电价附加收入安排的支出</t>
  </si>
  <si>
    <t xml:space="preserve">      风力发电补助</t>
  </si>
  <si>
    <t xml:space="preserve">      太阳能发电补助</t>
  </si>
  <si>
    <t xml:space="preserve">      生物质能发电补助</t>
  </si>
  <si>
    <t xml:space="preserve">      其他可再生能源电价附加收入安排的支出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</si>
  <si>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</si>
  <si>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</si>
  <si>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</si>
  <si>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</si>
  <si>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</si>
  <si>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</si>
  <si>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</si>
  <si>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</si>
  <si>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</si>
  <si>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</si>
  <si>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</si>
  <si>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</si>
  <si>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</si>
  <si>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</si>
  <si>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</si>
  <si>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</si>
  <si>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</si>
  <si>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</si>
  <si>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</si>
  <si>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</si>
  <si>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</si>
  <si>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</si>
  <si>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</si>
  <si>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</si>
  <si>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</si>
  <si>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</si>
  <si>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污水处理费及对应专项债务收入安排的支出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</si>
  <si>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</si>
  <si>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</si>
  <si>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</si>
  <si>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</si>
  <si>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</si>
  <si>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</si>
  <si>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</si>
  <si>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</si>
  <si>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</si>
  <si>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</si>
  <si>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</si>
  <si>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</si>
  <si>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</si>
  <si>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</si>
  <si>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海南省高等级公路车辆通行附加费及对应专项债务收入安排的支出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</si>
  <si>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</si>
  <si>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</si>
  <si>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</si>
  <si>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</si>
  <si>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</si>
  <si>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</si>
  <si>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港口建设费及对应专项债务收入安排的支出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</si>
  <si>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</si>
  <si>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</si>
  <si>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</si>
  <si>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</si>
  <si>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</si>
  <si>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</si>
  <si>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</si>
  <si>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</si>
  <si>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</si>
  <si>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</si>
  <si>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</si>
  <si>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</si>
  <si>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</si>
  <si>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</si>
  <si>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</si>
  <si>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</si>
  <si>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</si>
  <si>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</si>
  <si>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</si>
  <si>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</si>
  <si>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</si>
  <si>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</si>
  <si>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</si>
  <si>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</si>
  <si>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</si>
  <si>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</si>
  <si>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</si>
  <si>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农网还贷资金支出</t>
  </si>
  <si>
    <t xml:space="preserve">      中央农网还贷资金支出</t>
  </si>
  <si>
    <t xml:space="preserve">      地方农网还贷资金支出</t>
  </si>
  <si>
    <t xml:space="preserve">      其他农网还贷资金支出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</si>
  <si>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</si>
  <si>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</si>
  <si>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</si>
  <si>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</si>
  <si>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</si>
  <si>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</si>
  <si>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中央特别国债经营基金支出</t>
  </si>
  <si>
    <t xml:space="preserve">      中央特别国债经营基金财务支出</t>
  </si>
  <si>
    <t xml:space="preserve">  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</si>
  <si>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</si>
  <si>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</si>
  <si>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</si>
  <si>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</si>
  <si>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</si>
  <si>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</si>
  <si>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</si>
  <si>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</si>
  <si>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</si>
  <si>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</si>
  <si>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</si>
  <si>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用于补充全国社会保障基金的彩票公益金支出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</si>
  <si>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</si>
  <si>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</si>
  <si>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</si>
  <si>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</si>
  <si>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</si>
  <si>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</si>
  <si>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</si>
  <si>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</si>
  <si>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</si>
  <si>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</si>
  <si>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</si>
  <si>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海南省高等级公路车辆通行附加费债务付息支出</t>
  </si>
  <si>
    <t xml:space="preserve">      港口建设费债务付息支出</t>
  </si>
  <si>
    <t xml:space="preserve">      国家电影事业发展专项资金债务付息支出</t>
  </si>
  <si>
    <t xml:space="preserve">      新菜地开发建设基金债务付息支出</t>
  </si>
  <si>
    <t xml:space="preserve">      国有土地使用权出让金债务付息支出</t>
  </si>
  <si>
    <t xml:space="preserve">      国有土地收益基金债务付息支出</t>
  </si>
  <si>
    <t xml:space="preserve">      农业土地开发资金债务付息支出</t>
  </si>
  <si>
    <t xml:space="preserve">      大中型水库库区基金债务付息支出</t>
  </si>
  <si>
    <t xml:space="preserve">      彩票公益金债务付息支出</t>
  </si>
  <si>
    <t xml:space="preserve">      城市基础设施配套费债务付息支出</t>
  </si>
  <si>
    <t xml:space="preserve">      小型水库移民扶助基金债务付息支出</t>
  </si>
  <si>
    <t xml:space="preserve">      国家重大水利工程建设基金债务付息支出</t>
  </si>
  <si>
    <t xml:space="preserve">      车辆通行费债务付息支出</t>
  </si>
  <si>
    <t xml:space="preserve">      污水处理费债务付息支出</t>
  </si>
  <si>
    <t xml:space="preserve">      土地储备专项债券付息支出</t>
  </si>
  <si>
    <t xml:space="preserve">      政府收费公路专项债券付息支出</t>
  </si>
  <si>
    <t xml:space="preserve">      其他地方自行试点项目收益专项债券付息支出</t>
  </si>
  <si>
    <t xml:space="preserve">      其他政府性基金债务付息支出</t>
  </si>
  <si>
    <t xml:space="preserve">    地方政府专项债务发行费用支出</t>
  </si>
  <si>
    <t xml:space="preserve">      海南省高等级公路车辆通行附加费债务发行费用支出</t>
  </si>
  <si>
    <t xml:space="preserve">      港口建设费债务发行费用支出</t>
  </si>
  <si>
    <t xml:space="preserve">      国家电影事业发展专项资金债务发行费用支出</t>
  </si>
  <si>
    <t xml:space="preserve">      新菜地开发建设基金债务发行费用支出</t>
  </si>
  <si>
    <t xml:space="preserve">      国有土地使用权出让金债务发行费用支出</t>
  </si>
  <si>
    <t xml:space="preserve">      国有土地收益基金债务发行费用支出</t>
  </si>
  <si>
    <t xml:space="preserve">      农业土地开发资金债务发行费用支出</t>
  </si>
  <si>
    <t xml:space="preserve">      大中型水库库区基金债务发行费用支出</t>
  </si>
  <si>
    <t xml:space="preserve">      彩票公益金债务发行费用支出</t>
  </si>
  <si>
    <t xml:space="preserve">      城市基础设施配套费债务发行费用支出</t>
  </si>
  <si>
    <t xml:space="preserve">      小型水库移民扶助基金债务发行费用支出</t>
  </si>
  <si>
    <t xml:space="preserve">      国家重大水利工程建设基金债务发行费用支出</t>
  </si>
  <si>
    <t xml:space="preserve">      车辆通行费债务发行费用支出</t>
  </si>
  <si>
    <t xml:space="preserve">      污水处理费债务发行费用支出</t>
  </si>
  <si>
    <t xml:space="preserve">      土地储备专项债券发行费用支出</t>
  </si>
  <si>
    <t xml:space="preserve">      政府收费公路专项债券发行费用支出</t>
  </si>
  <si>
    <t xml:space="preserve">      其他地方自行试点项目收益专项债券发行费用支出</t>
  </si>
  <si>
    <t xml:space="preserve">      其他政府性基金债务发行费用支出</t>
  </si>
  <si>
    <t>国有资本经营预算支出合计</t>
  </si>
  <si>
    <t xml:space="preserve">      补充全国社会保障基金</t>
  </si>
  <si>
    <t xml:space="preserve">         国有资本经营预算补充社保基金支出</t>
  </si>
  <si>
    <t xml:space="preserve">  国有资本经营预算支出</t>
  </si>
  <si>
    <t xml:space="preserve">    解决历史遗留问题及改革成本支出</t>
  </si>
  <si>
    <t xml:space="preserve">      厂办大集体改革支出</t>
  </si>
  <si>
    <t xml:space="preserve">      “三供一业”移交补助支出</t>
  </si>
  <si>
    <t xml:space="preserve">      国有企业办职教幼教补助支出</t>
  </si>
  <si>
    <t xml:space="preserve">      国有企业办公共服务机构移交补助支出</t>
  </si>
  <si>
    <t xml:space="preserve">      国有企业退休人员社会化管理补助支出</t>
  </si>
  <si>
    <t xml:space="preserve">      国有企业棚户区改造支出</t>
  </si>
  <si>
    <t xml:space="preserve">      国有企业改革成本支出</t>
  </si>
  <si>
    <t xml:space="preserve">      离休干部医药费补助支出</t>
  </si>
  <si>
    <t xml:space="preserve">      其他解决历史遗留问题及改革成本支出</t>
  </si>
  <si>
    <t xml:space="preserve">    国有企业资本金注入</t>
  </si>
  <si>
    <t xml:space="preserve">      国有经济结构调整支出</t>
  </si>
  <si>
    <t xml:space="preserve">      公益性设施投资支出</t>
  </si>
  <si>
    <t xml:space="preserve">      前瞻性战略性产业发展支出</t>
  </si>
  <si>
    <t xml:space="preserve">      生态环境保护支出</t>
  </si>
  <si>
    <t xml:space="preserve">      支持科技进步支出</t>
  </si>
  <si>
    <t xml:space="preserve">      保障国家经济安全支出</t>
  </si>
  <si>
    <t xml:space="preserve">      对外投资合作支出</t>
  </si>
  <si>
    <t xml:space="preserve">      其他国有企业资本金注入</t>
  </si>
  <si>
    <t xml:space="preserve">    国有企业政策性补贴</t>
  </si>
  <si>
    <t xml:space="preserve">      国有企业政策性补贴</t>
  </si>
  <si>
    <t xml:space="preserve">    金融国有资本经营预算支出</t>
  </si>
  <si>
    <t xml:space="preserve">      资本性支出</t>
  </si>
  <si>
    <t xml:space="preserve">      改革性支出</t>
  </si>
  <si>
    <t xml:space="preserve">      其他金融国有资本经营预算支出</t>
  </si>
  <si>
    <t xml:space="preserve">    其他国有资本经营预算支出</t>
  </si>
  <si>
    <t xml:space="preserve">      其他国有资本经营预算支出</t>
  </si>
  <si>
    <t xml:space="preserve">  债务还本支出</t>
  </si>
  <si>
    <t xml:space="preserve">    中央政府国内债务还本支出</t>
  </si>
  <si>
    <t xml:space="preserve">    中央政府国外债务还本支出</t>
  </si>
  <si>
    <t xml:space="preserve">    地方政府一般债务还本支出</t>
  </si>
  <si>
    <t xml:space="preserve">      地方政府一般债券还本支出</t>
  </si>
  <si>
    <t xml:space="preserve">      地方政府向外国政府借款还本支出</t>
  </si>
  <si>
    <t xml:space="preserve">      地方政府向国际组织借款还本支出</t>
  </si>
  <si>
    <t xml:space="preserve">      地方政府其他一般债务还本支出</t>
  </si>
  <si>
    <t xml:space="preserve">    地方政府专项债务还本支出</t>
  </si>
  <si>
    <t xml:space="preserve">      海南省高等级公路车辆通行附加费债务还本支出</t>
  </si>
  <si>
    <t xml:space="preserve">      港口建设费债务还本支出</t>
  </si>
  <si>
    <t xml:space="preserve">      国家电影事业发展专项资金债务还本支出</t>
  </si>
  <si>
    <t xml:space="preserve">      新菜地开发建设基金债务还本支出</t>
  </si>
  <si>
    <t xml:space="preserve">      国有土地使用权出让金债务还本支出</t>
  </si>
  <si>
    <t xml:space="preserve">      国有土地收益基金债务还本支出</t>
  </si>
  <si>
    <t xml:space="preserve">      农业土地开发资金债务还本支出</t>
  </si>
  <si>
    <t xml:space="preserve">      大中型水库库区基金债务还本支出</t>
  </si>
  <si>
    <t xml:space="preserve">      彩票公益金债务还本支出</t>
  </si>
  <si>
    <t xml:space="preserve">      城市基础设施配套费债务还本支出</t>
  </si>
  <si>
    <t xml:space="preserve">      小型水库移民扶助基金债务还本支出</t>
  </si>
  <si>
    <t xml:space="preserve">      国家重大水利工程建设基金债务还本支出</t>
  </si>
  <si>
    <t xml:space="preserve">      车辆通行费债务还本支出</t>
  </si>
  <si>
    <t xml:space="preserve">      污水处理费债务还本支出</t>
  </si>
  <si>
    <t xml:space="preserve">      土地储备专项债券还本支出</t>
  </si>
  <si>
    <t xml:space="preserve">      政府收费公路专项债券还本支出</t>
  </si>
  <si>
    <t xml:space="preserve">      其他地方自行试点项目收益专项债券还本支出</t>
  </si>
  <si>
    <t xml:space="preserve">      其他政府性基金债务还本支出</t>
  </si>
  <si>
    <t>大寺镇镇级2018年一般公共预算支出决算经济分类明细表</t>
  </si>
  <si>
    <t/>
  </si>
  <si>
    <t>决算金额</t>
  </si>
  <si>
    <t>一般公共预算经济分类支出合计</t>
  </si>
  <si>
    <t xml:space="preserve">  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</si>
  <si>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</si>
  <si>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</si>
  <si>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</si>
  <si>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</si>
  <si>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</si>
  <si>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</si>
  <si>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</si>
  <si>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</si>
  <si>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</si>
  <si>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</si>
  <si>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</si>
  <si>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</si>
  <si>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</si>
  <si>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维修(护)费</t>
  </si>
  <si>
    <t xml:space="preserve">    其他商品和服务支出</t>
  </si>
  <si>
    <t xml:space="preserve">  机关资本性支出(一)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</si>
  <si>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</si>
  <si>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</si>
  <si>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</si>
  <si>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</si>
  <si>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</si>
  <si>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</si>
  <si>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</si>
  <si>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 xml:space="preserve">  机关资本性支出(二)</t>
  </si>
  <si>
    <t xml:space="preserve">  对事业单位经常性补助</t>
  </si>
  <si>
    <t xml:space="preserve">    工资福利支出</t>
  </si>
  <si>
    <t xml:space="preserve">    商品和服务支出</t>
  </si>
  <si>
    <t xml:space="preserve">    其他对事业单位补助</t>
  </si>
  <si>
    <t xml:space="preserve">  对事业单位资本性补助</t>
  </si>
  <si>
    <t xml:space="preserve">    资本性支出(一)</t>
  </si>
  <si>
    <t xml:space="preserve">    资本性支出(二)</t>
  </si>
  <si>
    <t xml:space="preserve">  对企业补助</t>
  </si>
  <si>
    <t xml:space="preserve">    费用补贴</t>
  </si>
  <si>
    <t xml:space="preserve">    利息补贴</t>
  </si>
  <si>
    <t xml:space="preserve">    其他对企业补助</t>
  </si>
  <si>
    <t xml:space="preserve">  对企业资本性支出</t>
  </si>
  <si>
    <t xml:space="preserve">    对企业资本性支出(一)</t>
  </si>
  <si>
    <t xml:space="preserve">    对企业资本性支出(二)</t>
  </si>
  <si>
    <t xml:space="preserve">  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</si>
  <si>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</si>
  <si>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</si>
  <si>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</si>
  <si>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</si>
  <si>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</si>
  <si>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 xml:space="preserve">  对社会保障基金补助</t>
  </si>
  <si>
    <t xml:space="preserve">    对社会保障基金补助</t>
  </si>
  <si>
    <t xml:space="preserve">  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</si>
  <si>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</si>
  <si>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</si>
  <si>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</si>
  <si>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</si>
  <si>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 xml:space="preserve">    赠与</t>
  </si>
  <si>
    <t xml:space="preserve">    国家赔偿费用支出</t>
  </si>
  <si>
    <t xml:space="preserve">    对民间非营利组织和群众性自治组织补贴</t>
  </si>
  <si>
    <t>2018年大寺镇镇级一般公共预算支出决算基本支出经济分类明细表</t>
  </si>
  <si>
    <t>金额</t>
  </si>
  <si>
    <t>一般公共预算经济分类基本支出合计</t>
  </si>
  <si>
    <t>2018年税收返还和一般公共预算转移支付预算执行情况</t>
  </si>
  <si>
    <t>项           目</t>
  </si>
  <si>
    <t>税收返还和转移支付合计</t>
  </si>
  <si>
    <t>一、转移支付</t>
  </si>
  <si>
    <t>（一）一般性转移支付</t>
  </si>
  <si>
    <t>（二）专项性转移支付</t>
  </si>
  <si>
    <t>二、税收返还</t>
  </si>
  <si>
    <t>注：2018年西青区大寺镇无对下级单位税收返还和一般公共预算转移支付，故本表为空表。</t>
  </si>
  <si>
    <t>体制性转移支付支出</t>
  </si>
  <si>
    <t>（二）专项转移支付</t>
  </si>
  <si>
    <t>营改增基数返还</t>
  </si>
  <si>
    <t>所得税基数返还</t>
  </si>
  <si>
    <t>大寺镇2018年政府一般债务限额和余额情况表</t>
  </si>
  <si>
    <t>金         额</t>
  </si>
  <si>
    <t>合计</t>
  </si>
  <si>
    <t>政府债券</t>
  </si>
  <si>
    <t>国有企事业单位债务等</t>
  </si>
  <si>
    <t>一、2017年末政府一般债务余额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</si>
  <si>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二、2018</t>
    </r>
    <r>
      <rPr>
        <sz val="12"/>
        <rFont val="宋体"/>
        <family val="0"/>
      </rPr>
      <t>年末政府一般债务余额限额</t>
    </r>
  </si>
  <si>
    <r>
      <t>三、201</t>
    </r>
    <r>
      <rPr>
        <sz val="12"/>
        <rFont val="宋体"/>
        <family val="0"/>
      </rPr>
      <t>8</t>
    </r>
    <r>
      <rPr>
        <sz val="12"/>
        <rFont val="宋体"/>
        <family val="0"/>
      </rPr>
      <t>年政府一般债务举借额</t>
    </r>
  </si>
  <si>
    <r>
      <t>四、201</t>
    </r>
    <r>
      <rPr>
        <sz val="12"/>
        <rFont val="宋体"/>
        <family val="0"/>
      </rPr>
      <t>8</t>
    </r>
    <r>
      <rPr>
        <sz val="12"/>
        <rFont val="宋体"/>
        <family val="0"/>
      </rPr>
      <t>年政府一般债务还本额</t>
    </r>
  </si>
  <si>
    <r>
      <t>五、201</t>
    </r>
    <r>
      <rPr>
        <sz val="12"/>
        <rFont val="宋体"/>
        <family val="0"/>
      </rPr>
      <t>8</t>
    </r>
    <r>
      <rPr>
        <sz val="12"/>
        <rFont val="宋体"/>
        <family val="0"/>
      </rPr>
      <t>年末政府一般债务余额</t>
    </r>
  </si>
  <si>
    <t>注：天津市西青区大寺镇2018年无政府债务，故本表为空表</t>
  </si>
  <si>
    <t>大寺镇2018年政府性基金收入决算表</t>
  </si>
  <si>
    <t>政 府 性 基 金 收 入 合 计</t>
  </si>
  <si>
    <r>
      <t xml:space="preserve"> </t>
    </r>
    <r>
      <rPr>
        <sz val="12"/>
        <rFont val="宋体"/>
        <family val="0"/>
      </rPr>
      <t>国有土地使用权出让收入</t>
    </r>
  </si>
  <si>
    <t xml:space="preserve"> 农业土地开发资金收入</t>
  </si>
  <si>
    <r>
      <t xml:space="preserve"> </t>
    </r>
    <r>
      <rPr>
        <sz val="12"/>
        <rFont val="宋体"/>
        <family val="0"/>
      </rPr>
      <t>国有土地收益基金收入</t>
    </r>
  </si>
  <si>
    <r>
      <t xml:space="preserve"> </t>
    </r>
    <r>
      <rPr>
        <sz val="12"/>
        <rFont val="宋体"/>
        <family val="0"/>
      </rPr>
      <t>新型墙体材料专项基金收入</t>
    </r>
  </si>
  <si>
    <t xml:space="preserve"> 污水处理费收入</t>
  </si>
  <si>
    <t xml:space="preserve"> 城市基础设施配套费收入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</si>
  <si>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彩票公益金收入</t>
    </r>
  </si>
  <si>
    <r>
      <t xml:space="preserve"> </t>
    </r>
    <r>
      <rPr>
        <sz val="12"/>
        <rFont val="宋体"/>
        <family val="0"/>
      </rPr>
      <t>其他政府性基金收入</t>
    </r>
  </si>
  <si>
    <t xml:space="preserve">  政 府 性 基 金 收 入 合 计</t>
  </si>
  <si>
    <t xml:space="preserve">  加：市级转移支付收入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</si>
  <si>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</si>
  <si>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t xml:space="preserve">    专项债券转贷收入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</si>
  <si>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</si>
  <si>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t xml:space="preserve">  政 府 性 基 金 收 入 总 计</t>
  </si>
  <si>
    <t>大寺镇2018年政府性基金支出决算表</t>
  </si>
  <si>
    <t>政 府 性 基 金 支 出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</si>
  <si>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城乡社区支出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</si>
  <si>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国有土地使用权出让收入及对应专项债务收入安排的支出</t>
    </r>
  </si>
  <si>
    <r>
      <t xml:space="preserve"> </t>
    </r>
    <r>
      <rPr>
        <sz val="12"/>
        <rFont val="宋体"/>
        <family val="0"/>
      </rPr>
      <t xml:space="preserve">   国有土地收益基金及对应专项债务收入安排的支出</t>
    </r>
  </si>
  <si>
    <r>
      <t xml:space="preserve">  </t>
    </r>
    <r>
      <rPr>
        <sz val="12"/>
        <rFont val="宋体"/>
        <family val="0"/>
      </rPr>
      <t>新型墙体材料专项基金及对应专项债务收入安排的支出</t>
    </r>
  </si>
  <si>
    <r>
      <t xml:space="preserve"> </t>
    </r>
    <r>
      <rPr>
        <sz val="12"/>
        <rFont val="宋体"/>
        <family val="0"/>
      </rPr>
      <t xml:space="preserve"> 社会保障和就业支出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</si>
  <si>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商业服务业等支出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</si>
  <si>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旅游发展基金支出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</si>
  <si>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</si>
  <si>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彩票公益金安排的支出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</si>
  <si>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债务发行费用支出</t>
    </r>
  </si>
  <si>
    <t>政 府 性 基 金 收 入 总 计</t>
  </si>
  <si>
    <t>减：调出资金</t>
  </si>
  <si>
    <t>减：债务还本支出</t>
  </si>
  <si>
    <t>减：政府性基金支出合计</t>
  </si>
  <si>
    <t>政 府 性 基 金 结 余</t>
  </si>
  <si>
    <t>大寺镇2018年政府性基金支出决算明细表</t>
  </si>
  <si>
    <t>单位:万元</t>
  </si>
  <si>
    <t>科         目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</si>
  <si>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</si>
  <si>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</si>
  <si>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</si>
  <si>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</si>
  <si>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</si>
  <si>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</si>
  <si>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</si>
  <si>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</si>
  <si>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</si>
  <si>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</si>
  <si>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</si>
  <si>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</si>
  <si>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</si>
  <si>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</si>
  <si>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</si>
  <si>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</si>
  <si>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</si>
  <si>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</si>
  <si>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</si>
  <si>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</si>
  <si>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</si>
  <si>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</si>
  <si>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</si>
  <si>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</si>
  <si>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</si>
  <si>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</si>
  <si>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</si>
  <si>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</si>
  <si>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</si>
  <si>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</si>
  <si>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</si>
  <si>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</si>
  <si>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</si>
  <si>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</si>
  <si>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</si>
  <si>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</si>
  <si>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</si>
  <si>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</si>
  <si>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</si>
  <si>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</si>
  <si>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</si>
  <si>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</si>
  <si>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</si>
  <si>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</si>
  <si>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</si>
  <si>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</si>
  <si>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</si>
  <si>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</si>
  <si>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</si>
  <si>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</si>
  <si>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</si>
  <si>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</si>
  <si>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</si>
  <si>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</si>
  <si>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</si>
  <si>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</si>
  <si>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</si>
  <si>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</si>
  <si>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</si>
  <si>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</si>
  <si>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</si>
  <si>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</si>
  <si>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</si>
  <si>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</si>
  <si>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</si>
  <si>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</si>
  <si>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</si>
  <si>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</si>
  <si>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</si>
  <si>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</si>
  <si>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</si>
  <si>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</si>
  <si>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</si>
  <si>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</si>
  <si>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</si>
  <si>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</si>
  <si>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</si>
  <si>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</si>
  <si>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</si>
  <si>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</si>
  <si>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</si>
  <si>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</si>
  <si>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</si>
  <si>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</si>
  <si>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</si>
  <si>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</si>
  <si>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</si>
  <si>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</si>
  <si>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</si>
  <si>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</si>
  <si>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</si>
  <si>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</si>
  <si>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</si>
  <si>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</si>
  <si>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</si>
  <si>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</si>
  <si>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</si>
  <si>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</si>
  <si>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空管系统建设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</si>
  <si>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</si>
  <si>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</si>
  <si>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</si>
  <si>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</si>
  <si>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</si>
  <si>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</si>
  <si>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</si>
  <si>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</si>
  <si>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</si>
  <si>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</si>
  <si>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</si>
  <si>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</si>
  <si>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</si>
  <si>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</si>
  <si>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</si>
  <si>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</si>
  <si>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</si>
  <si>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</si>
  <si>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</si>
  <si>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</si>
  <si>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</si>
  <si>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</si>
  <si>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</si>
  <si>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</si>
  <si>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</si>
  <si>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</si>
  <si>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</si>
  <si>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</si>
  <si>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</si>
  <si>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</si>
  <si>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</si>
  <si>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</si>
  <si>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</si>
  <si>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</si>
  <si>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</si>
  <si>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</si>
  <si>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</si>
  <si>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</si>
  <si>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</si>
  <si>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</si>
  <si>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</si>
  <si>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</si>
  <si>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</si>
  <si>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</si>
  <si>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</si>
  <si>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</si>
  <si>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</si>
  <si>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</si>
  <si>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</si>
  <si>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</si>
  <si>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</si>
  <si>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</si>
  <si>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</si>
  <si>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</si>
  <si>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</si>
  <si>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</si>
  <si>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</si>
  <si>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</si>
  <si>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</si>
  <si>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</si>
  <si>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</si>
  <si>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</si>
  <si>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</si>
  <si>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</si>
  <si>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</si>
  <si>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</si>
  <si>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</si>
  <si>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</si>
  <si>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</si>
  <si>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</si>
  <si>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</si>
  <si>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</si>
  <si>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</si>
  <si>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</si>
  <si>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</si>
  <si>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</si>
  <si>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</si>
  <si>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</si>
  <si>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注：天津市西青区大寺镇2018年度无政府性基金预算财政拨款支出，故本表为空表。</t>
  </si>
  <si>
    <t>大寺镇镇级2018年政府性基金收入决算表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</si>
  <si>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</si>
  <si>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农业土地开发资金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</si>
  <si>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国有土地收益基金收入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</si>
  <si>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新型墙体材料专项基金收入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</si>
  <si>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污水处理收入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</si>
  <si>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城市基础设施配套费收入 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</si>
  <si>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</si>
  <si>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其他政府性基金收入</t>
    </r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</si>
  <si>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债券转贷收入</t>
    </r>
  </si>
  <si>
    <t xml:space="preserve">      下级上解收入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</si>
  <si>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调入资金</t>
    </r>
  </si>
  <si>
    <t>大寺镇镇级2018年政府性基金支出决算表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</si>
  <si>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国有土地使用权出让收入及对应专项债务收入安排的支出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</si>
  <si>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国有土地收益基金及对应专项债务收入安排的支出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</si>
  <si>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农业土地开发资金及对应专项债务收入安排的支出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</si>
  <si>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商业服务业等支出</t>
    </r>
  </si>
  <si>
    <r>
      <t xml:space="preserve">        </t>
    </r>
    <r>
      <rPr>
        <sz val="12"/>
        <rFont val="宋体"/>
        <family val="0"/>
      </rPr>
      <t>旅游发展基金支出</t>
    </r>
  </si>
  <si>
    <r>
      <t xml:space="preserve"> </t>
    </r>
    <r>
      <rPr>
        <sz val="12"/>
        <rFont val="宋体"/>
        <family val="0"/>
      </rPr>
      <t xml:space="preserve"> 其他支出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</si>
  <si>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其他政府性基金及对应专项债务收入安排的支出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</si>
  <si>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彩票公益金安排的支出</t>
    </r>
  </si>
  <si>
    <t xml:space="preserve"> 债务付息支出</t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</si>
  <si>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债务发行费用支出</t>
    </r>
  </si>
  <si>
    <t xml:space="preserve">    债务还本支出</t>
  </si>
  <si>
    <t xml:space="preserve">    对下级补助</t>
  </si>
  <si>
    <t xml:space="preserve">    政府性基金支出合计</t>
  </si>
  <si>
    <t>大寺镇2018年政府专项债务限额和余额情况表</t>
  </si>
  <si>
    <r>
      <t>一、201</t>
    </r>
    <r>
      <rPr>
        <sz val="12"/>
        <rFont val="宋体"/>
        <family val="0"/>
      </rPr>
      <t>7</t>
    </r>
    <r>
      <rPr>
        <sz val="12"/>
        <rFont val="宋体"/>
        <family val="0"/>
      </rPr>
      <t>年末政府专项债务余额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</si>
  <si>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二、2018</t>
    </r>
    <r>
      <rPr>
        <sz val="12"/>
        <rFont val="宋体"/>
        <family val="0"/>
      </rPr>
      <t>年末政府专项债务余额限额</t>
    </r>
  </si>
  <si>
    <r>
      <t>三、201</t>
    </r>
    <r>
      <rPr>
        <sz val="12"/>
        <rFont val="宋体"/>
        <family val="0"/>
      </rPr>
      <t>8</t>
    </r>
    <r>
      <rPr>
        <sz val="12"/>
        <rFont val="宋体"/>
        <family val="0"/>
      </rPr>
      <t>年政府专项债务举借额</t>
    </r>
  </si>
  <si>
    <r>
      <t>四、201</t>
    </r>
    <r>
      <rPr>
        <sz val="12"/>
        <rFont val="宋体"/>
        <family val="0"/>
      </rPr>
      <t>8</t>
    </r>
    <r>
      <rPr>
        <sz val="12"/>
        <rFont val="宋体"/>
        <family val="0"/>
      </rPr>
      <t>年政府专项债务还本额</t>
    </r>
  </si>
  <si>
    <r>
      <t>五、201</t>
    </r>
    <r>
      <rPr>
        <sz val="12"/>
        <rFont val="宋体"/>
        <family val="0"/>
      </rPr>
      <t>8</t>
    </r>
    <r>
      <rPr>
        <sz val="12"/>
        <rFont val="宋体"/>
        <family val="0"/>
      </rPr>
      <t>年末政府专项债务余额</t>
    </r>
  </si>
  <si>
    <t>注：天津市西青区大寺镇2018年无政府专项债务，故本表为空表</t>
  </si>
  <si>
    <t>大寺镇2018年社会保险基金收入决算表</t>
  </si>
  <si>
    <t>预   算</t>
  </si>
  <si>
    <r>
      <t xml:space="preserve">决   </t>
    </r>
    <r>
      <rPr>
        <sz val="12"/>
        <rFont val="黑体"/>
        <family val="3"/>
      </rPr>
      <t>算</t>
    </r>
  </si>
  <si>
    <t>决算为      预算％</t>
  </si>
  <si>
    <r>
      <t>决算为上</t>
    </r>
    <r>
      <rPr>
        <sz val="12"/>
        <rFont val="黑体"/>
        <family val="3"/>
      </rPr>
      <t xml:space="preserve">
年决算％</t>
    </r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</si>
  <si>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</si>
  <si>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</si>
  <si>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</si>
  <si>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</si>
  <si>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</si>
  <si>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</si>
  <si>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</si>
  <si>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</si>
  <si>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0"/>
      </rPr>
      <t>收入</t>
    </r>
  </si>
  <si>
    <r>
      <t>六、城乡居民基本养老保险基金</t>
    </r>
    <r>
      <rPr>
        <sz val="12"/>
        <color indexed="8"/>
        <rFont val="宋体"/>
        <family val="0"/>
      </rPr>
      <t>收入</t>
    </r>
  </si>
  <si>
    <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</si>
  <si>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</si>
  <si>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注：大寺镇2018年无社保基金预算，故本表为空表。</t>
  </si>
  <si>
    <t>大寺镇2018年社会保险基金支出决算表</t>
  </si>
  <si>
    <t>决   算</t>
  </si>
  <si>
    <t>决算为上
年决算％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</si>
  <si>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</si>
  <si>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</si>
  <si>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</si>
  <si>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</si>
  <si>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</si>
  <si>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</si>
  <si>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</si>
  <si>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</si>
  <si>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</si>
  <si>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</si>
  <si>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</si>
  <si>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</si>
  <si>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</si>
  <si>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</si>
  <si>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</si>
  <si>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</si>
  <si>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0"/>
      </rPr>
      <t>支出</t>
    </r>
  </si>
  <si>
    <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</si>
  <si>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</si>
  <si>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注：大寺镇2018年无社保基金预算，故本表为空表</t>
  </si>
  <si>
    <t>大寺镇2018年国有资本经营收入决算表</t>
  </si>
  <si>
    <r>
      <t xml:space="preserve">预 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算</t>
    </r>
  </si>
  <si>
    <t>调整预算</t>
  </si>
  <si>
    <t>决算为调整           预算％</t>
  </si>
  <si>
    <t>国 有 资 本 经 营 收 入 合 计</t>
  </si>
  <si>
    <t xml:space="preserve">      利润收入</t>
  </si>
  <si>
    <t xml:space="preserve">      股利、股息收入</t>
  </si>
  <si>
    <t xml:space="preserve">      产权转让收入</t>
  </si>
  <si>
    <t xml:space="preserve">      清算收入</t>
  </si>
  <si>
    <t xml:space="preserve">      其他国有资本经营预算收入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</si>
  <si>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</si>
  <si>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</si>
  <si>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</si>
  <si>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</si>
  <si>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注：大寺镇2018年无国有资本经营预算，故本表为空表</t>
  </si>
  <si>
    <t>大寺镇2018年国有资本经营支出决算表</t>
  </si>
  <si>
    <t>国 有 资 本 经 营 支 出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</si>
  <si>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解决历史遗留问题及改革成本支出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</si>
  <si>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国有企业资本金注入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</si>
  <si>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国有企业政策性补贴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</si>
  <si>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金融国有资本经营预算支出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</si>
  <si>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其他国有资本经营预算支出</t>
    </r>
  </si>
  <si>
    <t>减：国有资本经营支出</t>
  </si>
  <si>
    <t>国 有 资 本 经 营 结 余</t>
  </si>
  <si>
    <t>注：大寺镇2018年无国有资本经营预算，故本表为空表。</t>
  </si>
  <si>
    <t>大寺镇镇级2018年国有资本经营收入决算表</t>
  </si>
  <si>
    <t>国有资本经营收入合计</t>
  </si>
  <si>
    <t>一、利润收入</t>
  </si>
  <si>
    <t>石油石化企业利润收入</t>
  </si>
  <si>
    <t xml:space="preserve">       电力企业利润收入</t>
  </si>
  <si>
    <t>电信企业利润收入</t>
  </si>
  <si>
    <t>二、股利、股息收入</t>
  </si>
  <si>
    <t>大寺镇镇级2018年国有资本经营支出决算表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</si>
  <si>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</si>
  <si>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</si>
  <si>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</si>
  <si>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二、国有企业资本金注入 </t>
  </si>
  <si>
    <t xml:space="preserve">       国有经济结构调整支出</t>
  </si>
  <si>
    <t xml:space="preserve">   三、国有企业政策性补贴</t>
  </si>
  <si>
    <t xml:space="preserve">   四、金融国有资本经营预算支出</t>
  </si>
  <si>
    <t xml:space="preserve">    资本性支出</t>
  </si>
  <si>
    <t xml:space="preserve">   五、其他国有资本经营预算支出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</si>
</sst>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&quot;$&quot;* #,##0_-;\-&quot;$&quot;* #,##0_-;_-&quot;$&quot;* &quot;-&quot;_-;_-@_-"/>
    <numFmt numFmtId="178" formatCode="_-* #,##0.00_$_-;\-* #,##0.00_$_-;_-* &quot;-&quot;??_$_-;_-@_-"/>
    <numFmt numFmtId="179" formatCode="_(&quot;$&quot;* #,##0.00_);_(&quot;$&quot;* \(#,##0.00\);_(&quot;$&quot;* &quot;-&quot;??_);_(@_)"/>
    <numFmt numFmtId="180" formatCode="#,##0;\-#,##0;&quot;-&quot;"/>
    <numFmt numFmtId="181" formatCode="\$#,##0;\(\$#,##0\)"/>
    <numFmt numFmtId="182" formatCode="#,##0;\(#,##0\)"/>
    <numFmt numFmtId="183" formatCode="_-* #,##0&quot;$&quot;_-;\-* #,##0&quot;$&quot;_-;_-* &quot;-&quot;&quot;$&quot;_-;_-@_-"/>
    <numFmt numFmtId="184" formatCode="_-* #,##0_$_-;\-* #,##0_$_-;_-* &quot;-&quot;_$_-;_-@_-"/>
    <numFmt numFmtId="185" formatCode="#,##0_ "/>
    <numFmt numFmtId="186" formatCode="0;_琀"/>
    <numFmt numFmtId="187" formatCode="_-* #,##0.00&quot;$&quot;_-;\-* #,##0.00&quot;$&quot;_-;_-* &quot;-&quot;??&quot;$&quot;_-;_-@_-"/>
    <numFmt numFmtId="188" formatCode="yyyy&quot;年&quot;m&quot;月&quot;d&quot;日&quot;;@"/>
    <numFmt numFmtId="189" formatCode="_(* #,##0.00_);_(* \(#,##0.00\);_(* &quot;-&quot;??_);_(@_)"/>
    <numFmt numFmtId="190" formatCode="0.0"/>
    <numFmt numFmtId="191" formatCode="#,##0.0_ "/>
    <numFmt numFmtId="192" formatCode="0.0%"/>
    <numFmt numFmtId="193" formatCode="0.00_ "/>
    <numFmt numFmtId="194" formatCode="0.0_ "/>
    <numFmt numFmtId="195" formatCode="0.0_);[Red]\(0.0\)"/>
    <numFmt numFmtId="196" formatCode="0_);[Red]\(0\)"/>
    <numFmt numFmtId="197" formatCode="#,##0.0_);[Red]\(#,##0.0\)"/>
    <numFmt numFmtId="198" formatCode="#,##0_);[Red]\(#,##0\)"/>
    <numFmt numFmtId="199" formatCode="0_ "/>
    <numFmt numFmtId="200" formatCode="_ * #,##0_ ;_ * \-#,##0_ ;_ * &quot;-&quot;??_ ;_ @_ "/>
  </numFmts>
  <fonts count="75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3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1"/>
      <color indexed="52"/>
      <name val="宋体"/>
      <family val="0"/>
    </font>
    <font>
      <sz val="9"/>
      <color indexed="20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b/>
      <sz val="21"/>
      <name val="楷体_GB2312"/>
      <family val="0"/>
    </font>
    <font>
      <sz val="11"/>
      <color indexed="62"/>
      <name val="宋体"/>
      <family val="0"/>
    </font>
    <font>
      <sz val="11"/>
      <name val="ＭＳ Ｐゴシック"/>
      <family val="2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2"/>
      <name val="바탕체"/>
      <family val="3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2"/>
      <name val="Helv"/>
      <family val="2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b/>
      <sz val="15"/>
      <color indexed="62"/>
      <name val="宋体"/>
      <family val="0"/>
    </font>
    <font>
      <sz val="12"/>
      <name val="官帕眉"/>
      <family val="0"/>
    </font>
    <font>
      <b/>
      <i/>
      <sz val="16"/>
      <name val="Helv"/>
      <family val="2"/>
    </font>
    <font>
      <sz val="8"/>
      <name val="Arial"/>
      <family val="2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0"/>
      <name val="MS Sans Serif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9"/>
      <color indexed="17"/>
      <name val="宋体"/>
      <family val="0"/>
    </font>
    <font>
      <sz val="12"/>
      <name val="Courier"/>
      <family val="2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黑体"/>
      <family val="3"/>
    </font>
    <font>
      <sz val="12"/>
      <color theme="1"/>
      <name val="宋体"/>
      <family val="0"/>
    </font>
    <font>
      <b/>
      <sz val="8"/>
      <name val="宋体"/>
      <family val="2"/>
    </font>
  </fonts>
  <fills count="4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9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25" fillId="3" borderId="1" applyNumberFormat="0" applyAlignment="0" applyProtection="0"/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5" borderId="0" applyNumberFormat="0" applyBorder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4" fillId="7" borderId="0" applyNumberFormat="0" applyBorder="0" applyAlignment="0" applyProtection="0"/>
    <xf numFmtId="0" fontId="14" fillId="4" borderId="0" applyNumberFormat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33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21" fillId="0" borderId="0">
      <alignment vertical="center"/>
      <protection/>
    </xf>
    <xf numFmtId="0" fontId="15" fillId="2" borderId="0" applyNumberFormat="0" applyBorder="0" applyAlignment="0" applyProtection="0"/>
    <xf numFmtId="0" fontId="20" fillId="12" borderId="0" applyNumberFormat="0" applyBorder="0" applyAlignment="0" applyProtection="0"/>
    <xf numFmtId="0" fontId="1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 horizontal="centerContinuous" vertical="center"/>
      <protection/>
    </xf>
    <xf numFmtId="0" fontId="15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0" borderId="3" applyNumberFormat="0" applyFill="0" applyAlignment="0" applyProtection="0"/>
    <xf numFmtId="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5" fillId="0" borderId="4" applyNumberFormat="0" applyFill="0" applyAlignment="0" applyProtection="0"/>
    <xf numFmtId="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20" fillId="14" borderId="0" applyNumberFormat="0" applyBorder="0" applyAlignment="0" applyProtection="0"/>
    <xf numFmtId="0" fontId="34" fillId="0" borderId="5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36" fillId="16" borderId="6" applyNumberFormat="0" applyAlignment="0" applyProtection="0"/>
    <xf numFmtId="0" fontId="25" fillId="3" borderId="1" applyNumberFormat="0" applyAlignment="0" applyProtection="0"/>
    <xf numFmtId="0" fontId="0" fillId="0" borderId="0">
      <alignment vertical="center"/>
      <protection/>
    </xf>
    <xf numFmtId="0" fontId="41" fillId="16" borderId="1" applyNumberFormat="0" applyAlignment="0" applyProtection="0"/>
    <xf numFmtId="0" fontId="21" fillId="13" borderId="0" applyNumberFormat="0" applyBorder="0" applyAlignment="0" applyProtection="0"/>
    <xf numFmtId="0" fontId="30" fillId="17" borderId="7" applyNumberFormat="0" applyAlignment="0" applyProtection="0"/>
    <xf numFmtId="0" fontId="15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77" fontId="22" fillId="0" borderId="0" applyFont="0" applyFill="0" applyBorder="0" applyAlignment="0" applyProtection="0"/>
    <xf numFmtId="0" fontId="17" fillId="0" borderId="8" applyNumberFormat="0" applyFill="0" applyAlignment="0" applyProtection="0"/>
    <xf numFmtId="0" fontId="43" fillId="0" borderId="9" applyNumberFormat="0" applyFill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44" fillId="0" borderId="0" applyFont="0" applyFill="0" applyBorder="0" applyAlignment="0" applyProtection="0"/>
    <xf numFmtId="0" fontId="45" fillId="0" borderId="10" applyNumberFormat="0" applyFill="0" applyAlignment="0" applyProtection="0"/>
    <xf numFmtId="0" fontId="15" fillId="2" borderId="0" applyNumberFormat="0" applyBorder="0" applyAlignment="0" applyProtection="0"/>
    <xf numFmtId="0" fontId="29" fillId="19" borderId="0" applyNumberFormat="0" applyBorder="0" applyAlignment="0" applyProtection="0"/>
    <xf numFmtId="0" fontId="21" fillId="6" borderId="0" applyNumberFormat="0" applyBorder="0" applyAlignment="0" applyProtection="0"/>
    <xf numFmtId="0" fontId="20" fillId="20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21" borderId="0" applyNumberFormat="0" applyBorder="0" applyAlignment="0" applyProtection="0"/>
    <xf numFmtId="0" fontId="15" fillId="2" borderId="0" applyNumberFormat="0" applyBorder="0" applyAlignment="0" applyProtection="0"/>
    <xf numFmtId="0" fontId="21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12" borderId="0" applyNumberFormat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23" borderId="0" applyNumberFormat="0" applyBorder="0" applyAlignment="0" applyProtection="0"/>
    <xf numFmtId="0" fontId="15" fillId="2" borderId="0" applyNumberFormat="0" applyBorder="0" applyAlignment="0" applyProtection="0"/>
    <xf numFmtId="0" fontId="21" fillId="21" borderId="0" applyNumberFormat="0" applyBorder="0" applyAlignment="0" applyProtection="0"/>
    <xf numFmtId="0" fontId="15" fillId="2" borderId="0" applyNumberFormat="0" applyBorder="0" applyAlignment="0" applyProtection="0"/>
    <xf numFmtId="0" fontId="20" fillId="23" borderId="0" applyNumberFormat="0" applyBorder="0" applyAlignment="0" applyProtection="0"/>
    <xf numFmtId="0" fontId="47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24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21" fillId="25" borderId="0" applyNumberFormat="0" applyBorder="0" applyAlignment="0" applyProtection="0"/>
    <xf numFmtId="0" fontId="20" fillId="26" borderId="0" applyNumberFormat="0" applyBorder="0" applyAlignment="0" applyProtection="0"/>
    <xf numFmtId="0" fontId="22" fillId="0" borderId="0">
      <alignment/>
      <protection/>
    </xf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21" fillId="11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22" fillId="0" borderId="0">
      <alignment/>
      <protection/>
    </xf>
    <xf numFmtId="0" fontId="21" fillId="8" borderId="0" applyNumberFormat="0" applyBorder="0" applyAlignment="0" applyProtection="0"/>
    <xf numFmtId="0" fontId="4" fillId="27" borderId="0" applyNumberFormat="0" applyBorder="0" applyAlignment="0" applyProtection="0"/>
    <xf numFmtId="0" fontId="15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6" borderId="0" applyNumberFormat="0" applyBorder="0" applyAlignment="0" applyProtection="0"/>
    <xf numFmtId="0" fontId="15" fillId="2" borderId="0" applyNumberFormat="0" applyBorder="0" applyAlignment="0" applyProtection="0"/>
    <xf numFmtId="0" fontId="21" fillId="13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40" fontId="26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16" fillId="2" borderId="0" applyNumberFormat="0" applyBorder="0" applyAlignment="0" applyProtection="0"/>
    <xf numFmtId="0" fontId="21" fillId="16" borderId="0" applyNumberFormat="0" applyBorder="0" applyAlignment="0" applyProtection="0"/>
    <xf numFmtId="0" fontId="15" fillId="13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1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21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21" fillId="16" borderId="0" applyNumberFormat="0" applyBorder="0" applyAlignment="0" applyProtection="0"/>
    <xf numFmtId="0" fontId="53" fillId="0" borderId="0">
      <alignment/>
      <protection/>
    </xf>
    <xf numFmtId="0" fontId="15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21" borderId="0" applyNumberFormat="0" applyBorder="0" applyAlignment="0" applyProtection="0"/>
    <xf numFmtId="0" fontId="47" fillId="13" borderId="0" applyNumberFormat="0" applyBorder="0" applyAlignment="0" applyProtection="0"/>
    <xf numFmtId="0" fontId="15" fillId="2" borderId="0" applyNumberFormat="0" applyBorder="0" applyAlignment="0" applyProtection="0"/>
    <xf numFmtId="0" fontId="21" fillId="25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56" fillId="28" borderId="0" applyNumberFormat="0" applyBorder="0" applyAlignment="0" applyProtection="0"/>
    <xf numFmtId="0" fontId="31" fillId="23" borderId="0" applyNumberFormat="0" applyBorder="0" applyAlignment="0" applyProtection="0"/>
    <xf numFmtId="0" fontId="56" fillId="29" borderId="0" applyNumberFormat="0" applyBorder="0" applyAlignment="0" applyProtection="0"/>
    <xf numFmtId="0" fontId="31" fillId="12" borderId="0" applyNumberFormat="0" applyBorder="0" applyAlignment="0" applyProtection="0"/>
    <xf numFmtId="0" fontId="15" fillId="2" borderId="0" applyNumberFormat="0" applyBorder="0" applyAlignment="0" applyProtection="0"/>
    <xf numFmtId="43" fontId="22" fillId="0" borderId="0" applyFont="0" applyFill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31" fillId="19" borderId="0" applyNumberFormat="0" applyBorder="0" applyAlignment="0" applyProtection="0"/>
    <xf numFmtId="0" fontId="57" fillId="0" borderId="0">
      <alignment/>
      <protection/>
    </xf>
    <xf numFmtId="0" fontId="31" fillId="16" borderId="0" applyNumberFormat="0" applyBorder="0" applyAlignment="0" applyProtection="0"/>
    <xf numFmtId="0" fontId="15" fillId="2" borderId="0" applyNumberFormat="0" applyBorder="0" applyAlignment="0" applyProtection="0"/>
    <xf numFmtId="0" fontId="20" fillId="15" borderId="0" applyNumberFormat="0" applyBorder="0" applyAlignment="0" applyProtection="0"/>
    <xf numFmtId="0" fontId="31" fillId="23" borderId="0" applyNumberFormat="0" applyBorder="0" applyAlignment="0" applyProtection="0"/>
    <xf numFmtId="0" fontId="48" fillId="4" borderId="0" applyNumberFormat="0" applyBorder="0" applyAlignment="0" applyProtection="0"/>
    <xf numFmtId="0" fontId="31" fillId="3" borderId="0" applyNumberFormat="0" applyBorder="0" applyAlignment="0" applyProtection="0"/>
    <xf numFmtId="38" fontId="26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4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9" fillId="19" borderId="0" applyNumberFormat="0" applyBorder="0" applyAlignment="0" applyProtection="0"/>
    <xf numFmtId="0" fontId="20" fillId="23" borderId="0" applyNumberFormat="0" applyBorder="0" applyAlignment="0" applyProtection="0"/>
    <xf numFmtId="0" fontId="15" fillId="2" borderId="0" applyNumberFormat="0" applyBorder="0" applyAlignment="0" applyProtection="0"/>
    <xf numFmtId="0" fontId="20" fillId="26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33" fillId="33" borderId="0" applyNumberFormat="0" applyBorder="0" applyAlignment="0" applyProtection="0"/>
    <xf numFmtId="0" fontId="15" fillId="2" borderId="0" applyNumberFormat="0" applyBorder="0" applyAlignment="0" applyProtection="0"/>
    <xf numFmtId="0" fontId="33" fillId="34" borderId="0" applyNumberFormat="0" applyBorder="0" applyAlignment="0" applyProtection="0"/>
    <xf numFmtId="0" fontId="4" fillId="27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9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33" fillId="7" borderId="0" applyNumberFormat="0" applyBorder="0" applyAlignment="0" applyProtection="0"/>
    <xf numFmtId="0" fontId="15" fillId="2" borderId="0" applyNumberFormat="0" applyBorder="0" applyAlignment="0" applyProtection="0"/>
    <xf numFmtId="0" fontId="33" fillId="10" borderId="0" applyNumberFormat="0" applyBorder="0" applyAlignment="0" applyProtection="0"/>
    <xf numFmtId="0" fontId="15" fillId="2" borderId="0" applyNumberFormat="0" applyBorder="0" applyAlignment="0" applyProtection="0"/>
    <xf numFmtId="0" fontId="33" fillId="33" borderId="0" applyNumberFormat="0" applyBorder="0" applyAlignment="0" applyProtection="0"/>
    <xf numFmtId="0" fontId="14" fillId="4" borderId="0" applyNumberFormat="0" applyBorder="0" applyAlignment="0" applyProtection="0"/>
    <xf numFmtId="0" fontId="4" fillId="27" borderId="0" applyNumberFormat="0" applyBorder="0" applyAlignment="0" applyProtection="0"/>
    <xf numFmtId="0" fontId="15" fillId="13" borderId="0" applyNumberFormat="0" applyBorder="0" applyAlignment="0" applyProtection="0"/>
    <xf numFmtId="0" fontId="14" fillId="4" borderId="0" applyNumberFormat="0" applyBorder="0" applyAlignment="0" applyProtection="0"/>
    <xf numFmtId="0" fontId="4" fillId="7" borderId="0" applyNumberFormat="0" applyBorder="0" applyAlignment="0" applyProtection="0"/>
    <xf numFmtId="0" fontId="14" fillId="4" borderId="0" applyNumberFormat="0" applyBorder="0" applyAlignment="0" applyProtection="0"/>
    <xf numFmtId="0" fontId="33" fillId="37" borderId="0" applyNumberFormat="0" applyBorder="0" applyAlignment="0" applyProtection="0"/>
    <xf numFmtId="0" fontId="15" fillId="2" borderId="0" applyNumberFormat="0" applyBorder="0" applyAlignment="0" applyProtection="0"/>
    <xf numFmtId="0" fontId="33" fillId="38" borderId="0" applyNumberFormat="0" applyBorder="0" applyAlignment="0" applyProtection="0"/>
    <xf numFmtId="0" fontId="15" fillId="2" borderId="0" applyNumberFormat="0" applyBorder="0" applyAlignment="0" applyProtection="0"/>
    <xf numFmtId="0" fontId="4" fillId="27" borderId="0" applyNumberFormat="0" applyBorder="0" applyAlignment="0" applyProtection="0"/>
    <xf numFmtId="41" fontId="38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32" borderId="0" applyNumberFormat="0" applyBorder="0" applyAlignment="0" applyProtection="0"/>
    <xf numFmtId="0" fontId="14" fillId="4" borderId="0" applyNumberFormat="0" applyBorder="0" applyAlignment="0" applyProtection="0"/>
    <xf numFmtId="0" fontId="33" fillId="3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33" fillId="39" borderId="0" applyNumberFormat="0" applyBorder="0" applyAlignment="0" applyProtection="0"/>
    <xf numFmtId="0" fontId="4" fillId="27" borderId="0" applyNumberFormat="0" applyBorder="0" applyAlignment="0" applyProtection="0"/>
    <xf numFmtId="0" fontId="14" fillId="4" borderId="0" applyNumberFormat="0" applyBorder="0" applyAlignment="0" applyProtection="0"/>
    <xf numFmtId="0" fontId="4" fillId="40" borderId="0" applyNumberFormat="0" applyBorder="0" applyAlignment="0" applyProtection="0"/>
    <xf numFmtId="0" fontId="14" fillId="4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33" fillId="41" borderId="0" applyNumberFormat="0" applyBorder="0" applyAlignment="0" applyProtection="0"/>
    <xf numFmtId="0" fontId="0" fillId="0" borderId="0">
      <alignment/>
      <protection/>
    </xf>
    <xf numFmtId="0" fontId="33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180" fontId="58" fillId="0" borderId="0" applyFill="0" applyBorder="0" applyAlignment="0">
      <protection/>
    </xf>
    <xf numFmtId="0" fontId="41" fillId="8" borderId="1" applyNumberFormat="0" applyAlignment="0" applyProtection="0"/>
    <xf numFmtId="0" fontId="0" fillId="0" borderId="0">
      <alignment/>
      <protection/>
    </xf>
    <xf numFmtId="0" fontId="62" fillId="37" borderId="0" applyNumberFormat="0" applyBorder="0" applyAlignment="0" applyProtection="0"/>
    <xf numFmtId="0" fontId="15" fillId="2" borderId="0" applyNumberFormat="0" applyBorder="0" applyAlignment="0" applyProtection="0"/>
    <xf numFmtId="0" fontId="63" fillId="1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60" fillId="0" borderId="0" applyProtection="0">
      <alignment vertical="center"/>
    </xf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4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38" fillId="0" borderId="0">
      <alignment/>
      <protection/>
    </xf>
    <xf numFmtId="179" fontId="22" fillId="0" borderId="0" applyFont="0" applyFill="0" applyBorder="0" applyAlignment="0" applyProtection="0"/>
    <xf numFmtId="0" fontId="15" fillId="2" borderId="0" applyNumberFormat="0" applyBorder="0" applyAlignment="0" applyProtection="0"/>
    <xf numFmtId="176" fontId="38" fillId="0" borderId="0">
      <alignment/>
      <protection/>
    </xf>
    <xf numFmtId="0" fontId="15" fillId="2" borderId="0" applyNumberFormat="0" applyBorder="0" applyAlignment="0" applyProtection="0"/>
    <xf numFmtId="0" fontId="0" fillId="0" borderId="0">
      <alignment/>
      <protection/>
    </xf>
    <xf numFmtId="0" fontId="64" fillId="0" borderId="0" applyProtection="0">
      <alignment/>
    </xf>
    <xf numFmtId="181" fontId="38" fillId="0" borderId="0">
      <alignment/>
      <protection/>
    </xf>
    <xf numFmtId="0" fontId="20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3" borderId="0" applyNumberFormat="0" applyBorder="0" applyAlignment="0" applyProtection="0"/>
    <xf numFmtId="2" fontId="64" fillId="0" borderId="0" applyProtection="0">
      <alignment/>
    </xf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38" fontId="54" fillId="16" borderId="0" applyNumberFormat="0" applyBorder="0" applyAlignment="0" applyProtection="0"/>
    <xf numFmtId="0" fontId="35" fillId="0" borderId="4" applyNumberFormat="0" applyFill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11" applyNumberFormat="0" applyAlignment="0" applyProtection="0"/>
    <xf numFmtId="0" fontId="32" fillId="0" borderId="12">
      <alignment horizontal="left" vertical="center"/>
      <protection/>
    </xf>
    <xf numFmtId="0" fontId="51" fillId="0" borderId="13" applyNumberFormat="0" applyFill="0" applyAlignment="0" applyProtection="0"/>
    <xf numFmtId="0" fontId="59" fillId="0" borderId="0" applyProtection="0">
      <alignment/>
    </xf>
    <xf numFmtId="43" fontId="0" fillId="0" borderId="0" applyFont="0" applyFill="0" applyBorder="0" applyAlignment="0" applyProtection="0"/>
    <xf numFmtId="0" fontId="32" fillId="0" borderId="0" applyProtection="0">
      <alignment/>
    </xf>
    <xf numFmtId="10" fontId="54" fillId="8" borderId="14" applyNumberFormat="0" applyBorder="0" applyAlignment="0" applyProtection="0"/>
    <xf numFmtId="0" fontId="14" fillId="4" borderId="0" applyNumberFormat="0" applyBorder="0" applyAlignment="0" applyProtection="0"/>
    <xf numFmtId="0" fontId="25" fillId="3" borderId="1" applyNumberFormat="0" applyAlignment="0" applyProtection="0"/>
    <xf numFmtId="0" fontId="30" fillId="17" borderId="7" applyNumberFormat="0" applyAlignment="0" applyProtection="0"/>
    <xf numFmtId="9" fontId="52" fillId="0" borderId="0" applyFon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37" fontId="61" fillId="0" borderId="0">
      <alignment/>
      <protection/>
    </xf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46" fillId="0" borderId="0">
      <alignment/>
      <protection/>
    </xf>
    <xf numFmtId="0" fontId="14" fillId="4" borderId="0" applyNumberFormat="0" applyBorder="0" applyAlignment="0" applyProtection="0"/>
    <xf numFmtId="0" fontId="65" fillId="0" borderId="0">
      <alignment/>
      <protection/>
    </xf>
    <xf numFmtId="0" fontId="15" fillId="2" borderId="0" applyNumberFormat="0" applyBorder="0" applyAlignment="0" applyProtection="0"/>
    <xf numFmtId="0" fontId="21" fillId="11" borderId="2" applyNumberFormat="0" applyFont="0" applyAlignment="0" applyProtection="0"/>
    <xf numFmtId="0" fontId="14" fillId="4" borderId="0" applyNumberFormat="0" applyBorder="0" applyAlignment="0" applyProtection="0"/>
    <xf numFmtId="0" fontId="36" fillId="8" borderId="6" applyNumberFormat="0" applyAlignment="0" applyProtection="0"/>
    <xf numFmtId="10" fontId="22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1" fontId="22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0" borderId="15" applyProtection="0">
      <alignment/>
    </xf>
    <xf numFmtId="0" fontId="40" fillId="0" borderId="0" applyNumberFormat="0" applyFill="0" applyBorder="0" applyAlignment="0" applyProtection="0"/>
    <xf numFmtId="9" fontId="66" fillId="0" borderId="0" applyFont="0" applyFill="0" applyBorder="0" applyAlignment="0" applyProtection="0"/>
    <xf numFmtId="0" fontId="15" fillId="1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27" fillId="0" borderId="3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34" fillId="0" borderId="5" applyNumberFormat="0" applyFill="0" applyAlignment="0" applyProtection="0"/>
    <xf numFmtId="0" fontId="15" fillId="2" borderId="0" applyNumberFormat="0" applyBorder="0" applyAlignment="0" applyProtection="0"/>
    <xf numFmtId="0" fontId="23" fillId="13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48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15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62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13" borderId="0" applyNumberFormat="0" applyBorder="0" applyAlignment="0" applyProtection="0"/>
    <xf numFmtId="0" fontId="14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9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62" fillId="37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56" fillId="43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2" fillId="37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2" borderId="0" applyNumberFormat="0" applyBorder="0" applyAlignment="0" applyProtection="0"/>
    <xf numFmtId="0" fontId="17" fillId="0" borderId="8" applyNumberFormat="0" applyFill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Protection="0">
      <alignment vertical="center"/>
    </xf>
    <xf numFmtId="0" fontId="14" fillId="4" borderId="0" applyNumberFormat="0" applyBorder="0" applyAlignment="0" applyProtection="0"/>
    <xf numFmtId="0" fontId="18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44" borderId="0" applyNumberFormat="0" applyBorder="0" applyAlignment="0" applyProtection="0"/>
    <xf numFmtId="0" fontId="15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Font="0" applyFill="0" applyBorder="0" applyAlignment="0" applyProtection="0"/>
    <xf numFmtId="0" fontId="62" fillId="37" borderId="0" applyNumberFormat="0" applyBorder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20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7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47" fillId="13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8" fillId="4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4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0" fontId="62" fillId="37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6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5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44" borderId="0" applyNumberFormat="0" applyBorder="0" applyAlignment="0" applyProtection="0"/>
    <xf numFmtId="0" fontId="19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11" borderId="2" applyNumberFormat="0" applyFon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0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Protection="0">
      <alignment vertical="center"/>
    </xf>
    <xf numFmtId="0" fontId="6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9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" fontId="1" fillId="0" borderId="14">
      <alignment vertical="center"/>
      <protection locked="0"/>
    </xf>
    <xf numFmtId="0" fontId="19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0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24" borderId="0" applyNumberFormat="0" applyBorder="0" applyAlignment="0" applyProtection="0"/>
    <xf numFmtId="0" fontId="19" fillId="4" borderId="0" applyNumberFormat="0" applyBorder="0" applyAlignment="0" applyProtection="0"/>
    <xf numFmtId="0" fontId="36" fillId="16" borderId="6" applyNumberFormat="0" applyAlignment="0" applyProtection="0"/>
    <xf numFmtId="0" fontId="1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3" fontId="4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6" fontId="66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3" fillId="0" borderId="9" applyNumberFormat="0" applyFill="0" applyAlignment="0" applyProtection="0"/>
    <xf numFmtId="188" fontId="66" fillId="0" borderId="0" applyFont="0" applyFill="0" applyBorder="0" applyAlignment="0" applyProtection="0"/>
    <xf numFmtId="0" fontId="41" fillId="16" borderId="1" applyNumberFormat="0" applyAlignment="0" applyProtection="0"/>
    <xf numFmtId="0" fontId="37" fillId="0" borderId="0" applyNumberFormat="0" applyFill="0" applyBorder="0" applyAlignment="0" applyProtection="0"/>
    <xf numFmtId="184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0" fontId="38" fillId="0" borderId="0">
      <alignment/>
      <protection/>
    </xf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2" fillId="0" borderId="0">
      <alignment/>
      <protection/>
    </xf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5" fillId="3" borderId="1" applyNumberFormat="0" applyAlignment="0" applyProtection="0"/>
    <xf numFmtId="0" fontId="68" fillId="0" borderId="0">
      <alignment/>
      <protection/>
    </xf>
    <xf numFmtId="190" fontId="1" fillId="0" borderId="14">
      <alignment vertical="center"/>
      <protection locked="0"/>
    </xf>
    <xf numFmtId="0" fontId="22" fillId="0" borderId="0">
      <alignment/>
      <protection/>
    </xf>
    <xf numFmtId="0" fontId="42" fillId="0" borderId="0">
      <alignment/>
      <protection/>
    </xf>
  </cellStyleXfs>
  <cellXfs count="255">
    <xf numFmtId="0" fontId="0" fillId="0" borderId="0" xfId="0" applyAlignment="1">
      <alignment/>
    </xf>
    <xf numFmtId="0" fontId="2" fillId="0" borderId="0" xfId="679" applyFont="1" applyAlignment="1">
      <alignment horizontal="center" vertical="top"/>
      <protection/>
    </xf>
    <xf numFmtId="0" fontId="0" fillId="0" borderId="0" xfId="674" applyFont="1" applyFill="1" applyAlignment="1">
      <alignment wrapText="1"/>
      <protection/>
    </xf>
    <xf numFmtId="0" fontId="3" fillId="0" borderId="0" xfId="679" applyFont="1">
      <alignment/>
      <protection/>
    </xf>
    <xf numFmtId="0" fontId="4" fillId="0" borderId="0" xfId="679" applyFont="1" applyAlignment="1">
      <alignment horizontal="right"/>
      <protection/>
    </xf>
    <xf numFmtId="0" fontId="4" fillId="0" borderId="0" xfId="679" applyFont="1" applyBorder="1" applyAlignment="1">
      <alignment horizontal="right" vertical="center" wrapText="1"/>
      <protection/>
    </xf>
    <xf numFmtId="0" fontId="5" fillId="0" borderId="14" xfId="676" applyFont="1" applyFill="1" applyBorder="1" applyAlignment="1">
      <alignment horizontal="center" vertical="center" wrapText="1"/>
      <protection/>
    </xf>
    <xf numFmtId="191" fontId="5" fillId="0" borderId="14" xfId="551" applyNumberFormat="1" applyFont="1" applyFill="1" applyBorder="1" applyAlignment="1" applyProtection="1">
      <alignment horizontal="center" vertical="center" wrapText="1"/>
      <protection/>
    </xf>
    <xf numFmtId="0" fontId="6" fillId="0" borderId="14" xfId="679" applyFont="1" applyBorder="1" applyAlignment="1">
      <alignment horizontal="left" vertical="center" wrapText="1" indent="1"/>
      <protection/>
    </xf>
    <xf numFmtId="185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4" xfId="679" applyFont="1" applyFill="1" applyBorder="1" applyAlignment="1">
      <alignment horizontal="left" vertical="center" wrapText="1" indent="1"/>
      <protection/>
    </xf>
    <xf numFmtId="0" fontId="4" fillId="0" borderId="14" xfId="679" applyFont="1" applyBorder="1" applyAlignment="1">
      <alignment horizontal="left" vertical="center" wrapText="1" indent="1"/>
      <protection/>
    </xf>
    <xf numFmtId="0" fontId="4" fillId="0" borderId="14" xfId="679" applyFont="1" applyBorder="1" applyAlignment="1">
      <alignment horizontal="left" vertical="center" wrapText="1"/>
      <protection/>
    </xf>
    <xf numFmtId="191" fontId="0" fillId="0" borderId="14" xfId="0" applyNumberFormat="1" applyBorder="1" applyAlignment="1">
      <alignment vertical="center"/>
    </xf>
    <xf numFmtId="185" fontId="0" fillId="0" borderId="14" xfId="0" applyNumberFormat="1" applyBorder="1" applyAlignment="1">
      <alignment/>
    </xf>
    <xf numFmtId="0" fontId="0" fillId="0" borderId="16" xfId="676" applyFont="1" applyFill="1" applyBorder="1" applyAlignment="1">
      <alignment horizontal="left" vertical="center" wrapText="1"/>
      <protection/>
    </xf>
    <xf numFmtId="0" fontId="0" fillId="0" borderId="17" xfId="676" applyFont="1" applyFill="1" applyBorder="1" applyAlignment="1">
      <alignment horizontal="left" vertical="center" wrapText="1"/>
      <protection/>
    </xf>
    <xf numFmtId="0" fontId="4" fillId="0" borderId="14" xfId="679" applyFont="1" applyBorder="1" applyAlignment="1">
      <alignment horizontal="left" vertical="center" wrapText="1" indent="2"/>
      <protection/>
    </xf>
    <xf numFmtId="0" fontId="5" fillId="0" borderId="18" xfId="676" applyFont="1" applyFill="1" applyBorder="1" applyAlignment="1">
      <alignment horizontal="center" vertical="center" wrapText="1"/>
      <protection/>
    </xf>
    <xf numFmtId="191" fontId="5" fillId="0" borderId="18" xfId="551" applyNumberFormat="1" applyFont="1" applyFill="1" applyBorder="1" applyAlignment="1" applyProtection="1">
      <alignment horizontal="center" vertical="center" wrapText="1"/>
      <protection/>
    </xf>
    <xf numFmtId="0" fontId="5" fillId="0" borderId="19" xfId="676" applyFont="1" applyFill="1" applyBorder="1" applyAlignment="1">
      <alignment horizontal="center" vertical="center" wrapText="1"/>
      <protection/>
    </xf>
    <xf numFmtId="191" fontId="5" fillId="0" borderId="19" xfId="551" applyNumberFormat="1" applyFont="1" applyFill="1" applyBorder="1" applyAlignment="1" applyProtection="1">
      <alignment horizontal="center" vertical="center" wrapText="1"/>
      <protection/>
    </xf>
    <xf numFmtId="0" fontId="6" fillId="0" borderId="14" xfId="676" applyFont="1" applyFill="1" applyBorder="1" applyAlignment="1">
      <alignment horizontal="left" vertical="center" wrapText="1" indent="1"/>
      <protection/>
    </xf>
    <xf numFmtId="0" fontId="0" fillId="0" borderId="14" xfId="551" applyNumberFormat="1" applyFont="1" applyFill="1" applyBorder="1" applyAlignment="1" applyProtection="1">
      <alignment horizontal="left" vertical="center" indent="1"/>
      <protection/>
    </xf>
    <xf numFmtId="0" fontId="5" fillId="0" borderId="14" xfId="551" applyNumberFormat="1" applyFont="1" applyFill="1" applyBorder="1" applyAlignment="1" applyProtection="1">
      <alignment horizontal="left" vertical="center" indent="1"/>
      <protection/>
    </xf>
    <xf numFmtId="0" fontId="0" fillId="0" borderId="14" xfId="676" applyFont="1" applyFill="1" applyBorder="1" applyAlignment="1">
      <alignment vertical="center"/>
      <protection/>
    </xf>
    <xf numFmtId="0" fontId="0" fillId="0" borderId="20" xfId="676" applyFont="1" applyFill="1" applyBorder="1" applyAlignment="1">
      <alignment vertical="center"/>
      <protection/>
    </xf>
    <xf numFmtId="0" fontId="0" fillId="0" borderId="14" xfId="676" applyFont="1" applyFill="1" applyBorder="1" applyAlignment="1">
      <alignment horizontal="left" vertical="center" wrapText="1"/>
      <protection/>
    </xf>
    <xf numFmtId="0" fontId="2" fillId="0" borderId="0" xfId="551" applyFont="1" applyFill="1" applyAlignment="1">
      <alignment vertical="top" wrapText="1"/>
      <protection/>
    </xf>
    <xf numFmtId="0" fontId="0" fillId="0" borderId="0" xfId="551" applyFont="1" applyFill="1">
      <alignment vertical="center"/>
      <protection/>
    </xf>
    <xf numFmtId="0" fontId="5" fillId="0" borderId="0" xfId="551" applyFont="1" applyFill="1">
      <alignment vertical="center"/>
      <protection/>
    </xf>
    <xf numFmtId="0" fontId="7" fillId="0" borderId="0" xfId="551" applyFont="1" applyFill="1" applyBorder="1">
      <alignment vertical="center"/>
      <protection/>
    </xf>
    <xf numFmtId="0" fontId="7" fillId="0" borderId="0" xfId="551" applyFont="1" applyFill="1">
      <alignment vertical="center"/>
      <protection/>
    </xf>
    <xf numFmtId="0" fontId="7" fillId="0" borderId="0" xfId="551" applyFont="1" applyFill="1" applyAlignment="1">
      <alignment horizontal="center" vertical="center"/>
      <protection/>
    </xf>
    <xf numFmtId="192" fontId="7" fillId="0" borderId="0" xfId="42" applyNumberFormat="1" applyFont="1" applyFill="1" applyAlignment="1">
      <alignment vertical="center"/>
    </xf>
    <xf numFmtId="0" fontId="2" fillId="0" borderId="0" xfId="551" applyFont="1" applyFill="1" applyAlignment="1">
      <alignment horizontal="center" vertical="top" wrapText="1"/>
      <protection/>
    </xf>
    <xf numFmtId="0" fontId="0" fillId="0" borderId="0" xfId="551" applyFont="1" applyFill="1" applyAlignment="1">
      <alignment horizontal="center" vertical="center"/>
      <protection/>
    </xf>
    <xf numFmtId="0" fontId="0" fillId="0" borderId="0" xfId="680" applyNumberFormat="1" applyFont="1" applyFill="1" applyBorder="1" applyAlignment="1">
      <alignment horizontal="right" vertical="center"/>
      <protection/>
    </xf>
    <xf numFmtId="185" fontId="0" fillId="0" borderId="14" xfId="29" applyNumberFormat="1" applyFont="1" applyFill="1" applyBorder="1" applyAlignment="1">
      <alignment horizontal="center" vertical="center"/>
    </xf>
    <xf numFmtId="0" fontId="7" fillId="0" borderId="14" xfId="551" applyFont="1" applyFill="1" applyBorder="1" applyAlignment="1">
      <alignment horizontal="center" vertical="center"/>
      <protection/>
    </xf>
    <xf numFmtId="0" fontId="7" fillId="0" borderId="14" xfId="551" applyFont="1" applyFill="1" applyBorder="1">
      <alignment vertical="center"/>
      <protection/>
    </xf>
    <xf numFmtId="192" fontId="7" fillId="0" borderId="14" xfId="42" applyNumberFormat="1" applyFont="1" applyFill="1" applyBorder="1" applyAlignment="1">
      <alignment vertical="center"/>
    </xf>
    <xf numFmtId="193" fontId="7" fillId="0" borderId="0" xfId="551" applyNumberFormat="1" applyFont="1" applyFill="1">
      <alignment vertical="center"/>
      <protection/>
    </xf>
    <xf numFmtId="194" fontId="0" fillId="0" borderId="0" xfId="676" applyNumberFormat="1" applyFont="1" applyFill="1" applyAlignment="1">
      <alignment vertical="center"/>
      <protection/>
    </xf>
    <xf numFmtId="194" fontId="7" fillId="0" borderId="0" xfId="551" applyNumberFormat="1" applyFont="1" applyFill="1">
      <alignment vertical="center"/>
      <protection/>
    </xf>
    <xf numFmtId="0" fontId="4" fillId="0" borderId="14" xfId="680" applyNumberFormat="1" applyFont="1" applyFill="1" applyBorder="1" applyAlignment="1">
      <alignment horizontal="left" vertical="center" indent="1" shrinkToFit="1"/>
      <protection/>
    </xf>
    <xf numFmtId="0" fontId="4" fillId="0" borderId="14" xfId="680" applyNumberFormat="1" applyFont="1" applyFill="1" applyBorder="1" applyAlignment="1">
      <alignment horizontal="left" vertical="center" wrapText="1" indent="1"/>
      <protection/>
    </xf>
    <xf numFmtId="192" fontId="7" fillId="0" borderId="0" xfId="42" applyNumberFormat="1" applyFont="1" applyFill="1" applyBorder="1" applyAlignment="1">
      <alignment vertical="center"/>
    </xf>
    <xf numFmtId="0" fontId="0" fillId="0" borderId="14" xfId="680" applyNumberFormat="1" applyFont="1" applyFill="1" applyBorder="1" applyAlignment="1">
      <alignment horizontal="left" vertical="center" wrapText="1" indent="1"/>
      <protection/>
    </xf>
    <xf numFmtId="0" fontId="7" fillId="0" borderId="17" xfId="674" applyFont="1" applyFill="1" applyBorder="1" applyAlignment="1">
      <alignment horizontal="left" vertical="center"/>
      <protection/>
    </xf>
    <xf numFmtId="0" fontId="2" fillId="0" borderId="0" xfId="674" applyFont="1" applyFill="1" applyAlignment="1">
      <alignment vertical="top" wrapText="1"/>
      <protection/>
    </xf>
    <xf numFmtId="0" fontId="0" fillId="0" borderId="0" xfId="674" applyFont="1" applyFill="1">
      <alignment vertical="center"/>
      <protection/>
    </xf>
    <xf numFmtId="0" fontId="5" fillId="0" borderId="0" xfId="674" applyFont="1" applyFill="1">
      <alignment vertical="center"/>
      <protection/>
    </xf>
    <xf numFmtId="0" fontId="7" fillId="0" borderId="0" xfId="674" applyFont="1" applyFill="1" applyBorder="1">
      <alignment vertical="center"/>
      <protection/>
    </xf>
    <xf numFmtId="0" fontId="7" fillId="0" borderId="0" xfId="674" applyFont="1" applyFill="1">
      <alignment vertical="center"/>
      <protection/>
    </xf>
    <xf numFmtId="0" fontId="7" fillId="0" borderId="0" xfId="674" applyFont="1" applyFill="1" applyAlignment="1">
      <alignment horizontal="center" vertical="center"/>
      <protection/>
    </xf>
    <xf numFmtId="0" fontId="2" fillId="0" borderId="0" xfId="674" applyFont="1" applyFill="1" applyAlignment="1">
      <alignment horizontal="center" vertical="top" wrapText="1"/>
      <protection/>
    </xf>
    <xf numFmtId="0" fontId="0" fillId="0" borderId="0" xfId="674" applyFont="1" applyFill="1" applyAlignment="1">
      <alignment horizontal="center" vertical="center"/>
      <protection/>
    </xf>
    <xf numFmtId="192" fontId="0" fillId="0" borderId="0" xfId="42" applyNumberFormat="1" applyFont="1" applyFill="1" applyAlignment="1">
      <alignment horizontal="right" vertical="center"/>
    </xf>
    <xf numFmtId="195" fontId="5" fillId="0" borderId="0" xfId="674" applyNumberFormat="1" applyFont="1" applyFill="1" applyBorder="1" applyAlignment="1" applyProtection="1">
      <alignment horizontal="center" vertical="center" wrapText="1"/>
      <protection/>
    </xf>
    <xf numFmtId="0" fontId="5" fillId="0" borderId="14" xfId="674" applyNumberFormat="1" applyFont="1" applyFill="1" applyBorder="1" applyAlignment="1" applyProtection="1">
      <alignment horizontal="left" vertical="center" indent="1"/>
      <protection/>
    </xf>
    <xf numFmtId="0" fontId="7" fillId="0" borderId="14" xfId="674" applyFont="1" applyFill="1" applyBorder="1" applyAlignment="1">
      <alignment horizontal="center" vertical="center"/>
      <protection/>
    </xf>
    <xf numFmtId="0" fontId="7" fillId="0" borderId="14" xfId="674" applyFont="1" applyFill="1" applyBorder="1">
      <alignment vertical="center"/>
      <protection/>
    </xf>
    <xf numFmtId="10" fontId="0" fillId="0" borderId="0" xfId="42" applyNumberFormat="1" applyFont="1" applyFill="1" applyBorder="1" applyAlignment="1" applyProtection="1">
      <alignment horizontal="right" vertical="center"/>
      <protection/>
    </xf>
    <xf numFmtId="194" fontId="7" fillId="0" borderId="0" xfId="674" applyNumberFormat="1" applyFont="1" applyFill="1">
      <alignment vertical="center"/>
      <protection/>
    </xf>
    <xf numFmtId="0" fontId="0" fillId="45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4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45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45" borderId="14" xfId="0" applyFont="1" applyFill="1" applyBorder="1" applyAlignment="1">
      <alignment horizontal="center" vertical="center" wrapText="1"/>
    </xf>
    <xf numFmtId="0" fontId="0" fillId="45" borderId="0" xfId="0" applyFill="1" applyAlignment="1">
      <alignment horizontal="left"/>
    </xf>
    <xf numFmtId="0" fontId="2" fillId="0" borderId="0" xfId="551" applyFont="1" applyFill="1" applyAlignment="1">
      <alignment vertical="top"/>
      <protection/>
    </xf>
    <xf numFmtId="0" fontId="0" fillId="0" borderId="21" xfId="551" applyFill="1" applyBorder="1">
      <alignment vertical="center"/>
      <protection/>
    </xf>
    <xf numFmtId="0" fontId="0" fillId="0" borderId="0" xfId="551" applyFill="1" applyBorder="1">
      <alignment vertical="center"/>
      <protection/>
    </xf>
    <xf numFmtId="0" fontId="0" fillId="0" borderId="0" xfId="551" applyFill="1">
      <alignment vertical="center"/>
      <protection/>
    </xf>
    <xf numFmtId="0" fontId="0" fillId="45" borderId="0" xfId="551" applyFill="1">
      <alignment vertical="center"/>
      <protection/>
    </xf>
    <xf numFmtId="0" fontId="2" fillId="0" borderId="0" xfId="551" applyFont="1" applyFill="1" applyAlignment="1">
      <alignment horizontal="center" vertical="top"/>
      <protection/>
    </xf>
    <xf numFmtId="0" fontId="0" fillId="45" borderId="0" xfId="551" applyFont="1" applyFill="1">
      <alignment vertical="center"/>
      <protection/>
    </xf>
    <xf numFmtId="0" fontId="0" fillId="45" borderId="0" xfId="551" applyFont="1" applyFill="1" applyAlignment="1">
      <alignment horizontal="right" vertical="center"/>
      <protection/>
    </xf>
    <xf numFmtId="0" fontId="5" fillId="45" borderId="18" xfId="676" applyFont="1" applyFill="1" applyBorder="1" applyAlignment="1">
      <alignment horizontal="center" vertical="center" wrapText="1"/>
      <protection/>
    </xf>
    <xf numFmtId="0" fontId="5" fillId="45" borderId="16" xfId="676" applyFont="1" applyFill="1" applyBorder="1" applyAlignment="1">
      <alignment horizontal="center" vertical="center" wrapText="1"/>
      <protection/>
    </xf>
    <xf numFmtId="0" fontId="5" fillId="45" borderId="14" xfId="676" applyFont="1" applyFill="1" applyBorder="1" applyAlignment="1">
      <alignment horizontal="center" vertical="center" wrapText="1"/>
      <protection/>
    </xf>
    <xf numFmtId="0" fontId="5" fillId="45" borderId="19" xfId="676" applyFont="1" applyFill="1" applyBorder="1" applyAlignment="1">
      <alignment horizontal="center" vertical="center" wrapText="1"/>
      <protection/>
    </xf>
    <xf numFmtId="0" fontId="5" fillId="45" borderId="22" xfId="676" applyFont="1" applyFill="1" applyBorder="1" applyAlignment="1">
      <alignment horizontal="center" vertical="center" wrapText="1"/>
      <protection/>
    </xf>
    <xf numFmtId="196" fontId="0" fillId="45" borderId="14" xfId="551" applyNumberFormat="1" applyFont="1" applyFill="1" applyBorder="1" applyAlignment="1" applyProtection="1">
      <alignment horizontal="center" vertical="center"/>
      <protection/>
    </xf>
    <xf numFmtId="10" fontId="0" fillId="45" borderId="14" xfId="42" applyNumberFormat="1" applyFont="1" applyFill="1" applyBorder="1" applyAlignment="1" applyProtection="1">
      <alignment horizontal="center" vertical="center"/>
      <protection/>
    </xf>
    <xf numFmtId="0" fontId="0" fillId="0" borderId="14" xfId="551" applyNumberFormat="1" applyFont="1" applyFill="1" applyBorder="1" applyAlignment="1" applyProtection="1">
      <alignment horizontal="left" vertical="center" indent="2"/>
      <protection/>
    </xf>
    <xf numFmtId="3" fontId="0" fillId="0" borderId="14" xfId="0" applyNumberFormat="1" applyFont="1" applyFill="1" applyBorder="1" applyAlignment="1" applyProtection="1">
      <alignment vertical="center" shrinkToFit="1"/>
      <protection/>
    </xf>
    <xf numFmtId="0" fontId="0" fillId="0" borderId="18" xfId="551" applyNumberFormat="1" applyFont="1" applyFill="1" applyBorder="1" applyAlignment="1" applyProtection="1">
      <alignment horizontal="left" vertical="center" indent="1"/>
      <protection/>
    </xf>
    <xf numFmtId="3" fontId="0" fillId="0" borderId="18" xfId="0" applyNumberFormat="1" applyFill="1" applyBorder="1" applyAlignment="1" applyProtection="1">
      <alignment vertical="center" shrinkToFit="1"/>
      <protection/>
    </xf>
    <xf numFmtId="196" fontId="0" fillId="45" borderId="18" xfId="551" applyNumberFormat="1" applyFont="1" applyFill="1" applyBorder="1" applyAlignment="1" applyProtection="1">
      <alignment horizontal="center" vertical="center"/>
      <protection/>
    </xf>
    <xf numFmtId="10" fontId="0" fillId="45" borderId="18" xfId="42" applyNumberFormat="1" applyFont="1" applyFill="1" applyBorder="1" applyAlignment="1" applyProtection="1">
      <alignment horizontal="center" vertical="center"/>
      <protection/>
    </xf>
    <xf numFmtId="0" fontId="0" fillId="0" borderId="19" xfId="551" applyNumberFormat="1" applyFont="1" applyFill="1" applyBorder="1" applyAlignment="1" applyProtection="1">
      <alignment horizontal="left" vertical="center" indent="1"/>
      <protection/>
    </xf>
    <xf numFmtId="196" fontId="0" fillId="45" borderId="19" xfId="551" applyNumberFormat="1" applyFont="1" applyFill="1" applyBorder="1" applyAlignment="1" applyProtection="1">
      <alignment horizontal="center" vertical="center"/>
      <protection/>
    </xf>
    <xf numFmtId="0" fontId="0" fillId="0" borderId="0" xfId="129" applyNumberFormat="1" applyFont="1" applyBorder="1" applyAlignment="1">
      <alignment horizontal="left" vertical="center" wrapText="1"/>
      <protection/>
    </xf>
    <xf numFmtId="0" fontId="0" fillId="0" borderId="0" xfId="129" applyNumberFormat="1" applyFont="1" applyBorder="1" applyAlignment="1">
      <alignment horizontal="left" vertical="center"/>
      <protection/>
    </xf>
    <xf numFmtId="197" fontId="0" fillId="0" borderId="0" xfId="551" applyNumberFormat="1" applyFill="1">
      <alignment vertical="center"/>
      <protection/>
    </xf>
    <xf numFmtId="191" fontId="0" fillId="0" borderId="0" xfId="551" applyNumberFormat="1" applyFill="1">
      <alignment vertical="center"/>
      <protection/>
    </xf>
    <xf numFmtId="0" fontId="0" fillId="0" borderId="0" xfId="676" applyFont="1" applyFill="1" applyAlignment="1">
      <alignment vertical="center"/>
      <protection/>
    </xf>
    <xf numFmtId="198" fontId="0" fillId="0" borderId="0" xfId="551" applyNumberFormat="1" applyFill="1">
      <alignment vertical="center"/>
      <protection/>
    </xf>
    <xf numFmtId="197" fontId="0" fillId="0" borderId="21" xfId="551" applyNumberFormat="1" applyFill="1" applyBorder="1">
      <alignment vertical="center"/>
      <protection/>
    </xf>
    <xf numFmtId="191" fontId="0" fillId="0" borderId="21" xfId="551" applyNumberFormat="1" applyFill="1" applyBorder="1">
      <alignment vertical="center"/>
      <protection/>
    </xf>
    <xf numFmtId="0" fontId="0" fillId="0" borderId="21" xfId="676" applyFont="1" applyFill="1" applyBorder="1" applyAlignment="1">
      <alignment vertical="center"/>
      <protection/>
    </xf>
    <xf numFmtId="197" fontId="0" fillId="0" borderId="0" xfId="551" applyNumberFormat="1" applyFill="1" applyBorder="1">
      <alignment vertical="center"/>
      <protection/>
    </xf>
    <xf numFmtId="191" fontId="0" fillId="0" borderId="0" xfId="551" applyNumberFormat="1" applyFill="1" applyBorder="1">
      <alignment vertical="center"/>
      <protection/>
    </xf>
    <xf numFmtId="0" fontId="0" fillId="0" borderId="0" xfId="676" applyFont="1" applyFill="1" applyBorder="1" applyAlignment="1">
      <alignment vertical="center"/>
      <protection/>
    </xf>
    <xf numFmtId="0" fontId="2" fillId="0" borderId="0" xfId="676" applyFont="1" applyFill="1" applyAlignment="1">
      <alignment vertical="top"/>
      <protection/>
    </xf>
    <xf numFmtId="0" fontId="5" fillId="0" borderId="0" xfId="676" applyFont="1" applyFill="1" applyAlignment="1">
      <alignment vertical="center" wrapText="1"/>
      <protection/>
    </xf>
    <xf numFmtId="0" fontId="8" fillId="0" borderId="0" xfId="676" applyFont="1" applyFill="1" applyAlignment="1">
      <alignment vertical="center"/>
      <protection/>
    </xf>
    <xf numFmtId="0" fontId="0" fillId="45" borderId="0" xfId="676" applyFont="1" applyFill="1" applyAlignment="1">
      <alignment vertical="center"/>
      <protection/>
    </xf>
    <xf numFmtId="185" fontId="0" fillId="45" borderId="0" xfId="676" applyNumberFormat="1" applyFont="1" applyFill="1" applyAlignment="1">
      <alignment vertical="center"/>
      <protection/>
    </xf>
    <xf numFmtId="191" fontId="0" fillId="45" borderId="0" xfId="676" applyNumberFormat="1" applyFont="1" applyFill="1" applyAlignment="1">
      <alignment vertical="center"/>
      <protection/>
    </xf>
    <xf numFmtId="0" fontId="2" fillId="0" borderId="0" xfId="676" applyFont="1" applyFill="1" applyAlignment="1">
      <alignment horizontal="center" vertical="top"/>
      <protection/>
    </xf>
    <xf numFmtId="191" fontId="0" fillId="45" borderId="0" xfId="676" applyNumberFormat="1" applyFont="1" applyFill="1" applyAlignment="1">
      <alignment horizontal="right" vertical="center"/>
      <protection/>
    </xf>
    <xf numFmtId="0" fontId="72" fillId="45" borderId="14" xfId="676" applyFont="1" applyFill="1" applyBorder="1" applyAlignment="1">
      <alignment horizontal="center" vertical="center" wrapText="1"/>
      <protection/>
    </xf>
    <xf numFmtId="196" fontId="0" fillId="45" borderId="14" xfId="678" applyNumberFormat="1" applyFont="1" applyFill="1" applyBorder="1" applyAlignment="1">
      <alignment horizontal="center" vertical="center"/>
      <protection/>
    </xf>
    <xf numFmtId="196" fontId="73" fillId="45" borderId="14" xfId="678" applyNumberFormat="1" applyFont="1" applyFill="1" applyBorder="1" applyAlignment="1">
      <alignment horizontal="center" vertical="center"/>
      <protection/>
    </xf>
    <xf numFmtId="10" fontId="0" fillId="45" borderId="14" xfId="42" applyNumberFormat="1" applyFont="1" applyFill="1" applyBorder="1" applyAlignment="1">
      <alignment horizontal="center" vertical="center"/>
    </xf>
    <xf numFmtId="0" fontId="0" fillId="0" borderId="14" xfId="676" applyFont="1" applyFill="1" applyBorder="1" applyAlignment="1">
      <alignment horizontal="left" vertical="center" indent="1"/>
      <protection/>
    </xf>
    <xf numFmtId="196" fontId="0" fillId="45" borderId="14" xfId="29" applyNumberFormat="1" applyFont="1" applyFill="1" applyBorder="1" applyAlignment="1">
      <alignment horizontal="center" vertical="center"/>
    </xf>
    <xf numFmtId="0" fontId="0" fillId="0" borderId="18" xfId="676" applyFont="1" applyFill="1" applyBorder="1" applyAlignment="1">
      <alignment horizontal="left" vertical="center" indent="1"/>
      <protection/>
    </xf>
    <xf numFmtId="196" fontId="0" fillId="45" borderId="18" xfId="29" applyNumberFormat="1" applyFont="1" applyFill="1" applyBorder="1" applyAlignment="1">
      <alignment horizontal="center" vertical="center"/>
    </xf>
    <xf numFmtId="196" fontId="0" fillId="45" borderId="18" xfId="678" applyNumberFormat="1" applyFont="1" applyFill="1" applyBorder="1" applyAlignment="1">
      <alignment horizontal="center" vertical="center"/>
      <protection/>
    </xf>
    <xf numFmtId="10" fontId="0" fillId="45" borderId="18" xfId="42" applyNumberFormat="1" applyFont="1" applyFill="1" applyBorder="1" applyAlignment="1">
      <alignment horizontal="center" vertical="center"/>
    </xf>
    <xf numFmtId="0" fontId="6" fillId="0" borderId="14" xfId="676" applyFont="1" applyFill="1" applyBorder="1" applyAlignment="1">
      <alignment horizontal="left" vertical="center" wrapText="1"/>
      <protection/>
    </xf>
    <xf numFmtId="199" fontId="0" fillId="45" borderId="14" xfId="678" applyNumberFormat="1" applyFont="1" applyFill="1" applyBorder="1" applyAlignment="1">
      <alignment horizontal="center" vertical="center"/>
      <protection/>
    </xf>
    <xf numFmtId="185" fontId="8" fillId="0" borderId="0" xfId="676" applyNumberFormat="1" applyFont="1" applyFill="1" applyAlignment="1">
      <alignment vertical="center"/>
      <protection/>
    </xf>
    <xf numFmtId="185" fontId="0" fillId="45" borderId="0" xfId="676" applyNumberFormat="1" applyFont="1" applyFill="1" applyBorder="1" applyAlignment="1">
      <alignment vertical="center"/>
      <protection/>
    </xf>
    <xf numFmtId="185" fontId="0" fillId="45" borderId="23" xfId="676" applyNumberFormat="1" applyFont="1" applyFill="1" applyBorder="1" applyAlignment="1">
      <alignment vertical="center"/>
      <protection/>
    </xf>
    <xf numFmtId="191" fontId="0" fillId="0" borderId="0" xfId="676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46" borderId="0" xfId="0" applyFill="1" applyAlignment="1">
      <alignment/>
    </xf>
    <xf numFmtId="3" fontId="0" fillId="45" borderId="0" xfId="0" applyNumberFormat="1" applyFont="1" applyFill="1" applyAlignment="1" applyProtection="1">
      <alignment shrinkToFit="1"/>
      <protection/>
    </xf>
    <xf numFmtId="3" fontId="0" fillId="45" borderId="0" xfId="0" applyNumberFormat="1" applyFont="1" applyFill="1" applyAlignment="1" applyProtection="1">
      <alignment horizontal="center"/>
      <protection/>
    </xf>
    <xf numFmtId="3" fontId="2" fillId="45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0" fillId="45" borderId="0" xfId="0" applyNumberFormat="1" applyFont="1" applyFill="1" applyAlignment="1" applyProtection="1">
      <alignment horizontal="right" vertical="center"/>
      <protection/>
    </xf>
    <xf numFmtId="3" fontId="5" fillId="45" borderId="14" xfId="0" applyNumberFormat="1" applyFont="1" applyFill="1" applyBorder="1" applyAlignment="1" applyProtection="1">
      <alignment horizontal="center" vertical="center" shrinkToFit="1"/>
      <protection/>
    </xf>
    <xf numFmtId="3" fontId="5" fillId="45" borderId="14" xfId="0" applyNumberFormat="1" applyFont="1" applyFill="1" applyBorder="1" applyAlignment="1" applyProtection="1">
      <alignment horizontal="center" vertical="center"/>
      <protection/>
    </xf>
    <xf numFmtId="3" fontId="0" fillId="45" borderId="14" xfId="0" applyNumberFormat="1" applyFont="1" applyFill="1" applyBorder="1" applyAlignment="1" applyProtection="1">
      <alignment horizontal="center" vertical="center" wrapText="1"/>
      <protection/>
    </xf>
    <xf numFmtId="0" fontId="9" fillId="45" borderId="14" xfId="0" applyNumberFormat="1" applyFont="1" applyFill="1" applyBorder="1" applyAlignment="1" applyProtection="1">
      <alignment vertical="center"/>
      <protection/>
    </xf>
    <xf numFmtId="3" fontId="10" fillId="45" borderId="14" xfId="0" applyNumberFormat="1" applyFont="1" applyFill="1" applyBorder="1" applyAlignment="1" applyProtection="1">
      <alignment horizontal="center" vertical="center"/>
      <protection/>
    </xf>
    <xf numFmtId="0" fontId="10" fillId="45" borderId="14" xfId="0" applyNumberFormat="1" applyFont="1" applyFill="1" applyBorder="1" applyAlignment="1" applyProtection="1">
      <alignment vertical="center"/>
      <protection/>
    </xf>
    <xf numFmtId="0" fontId="0" fillId="45" borderId="14" xfId="551" applyFill="1" applyBorder="1">
      <alignment vertical="center"/>
      <protection/>
    </xf>
    <xf numFmtId="3" fontId="0" fillId="0" borderId="18" xfId="0" applyNumberFormat="1" applyFont="1" applyFill="1" applyBorder="1" applyAlignment="1" applyProtection="1">
      <alignment vertical="center" shrinkToFit="1"/>
      <protection/>
    </xf>
    <xf numFmtId="9" fontId="0" fillId="45" borderId="14" xfId="42" applyNumberFormat="1" applyFont="1" applyFill="1" applyBorder="1" applyAlignment="1" applyProtection="1">
      <alignment horizontal="center" vertical="center"/>
      <protection/>
    </xf>
    <xf numFmtId="196" fontId="0" fillId="0" borderId="0" xfId="551" applyNumberFormat="1" applyFill="1" applyBorder="1">
      <alignment vertical="center"/>
      <protection/>
    </xf>
    <xf numFmtId="199" fontId="0" fillId="45" borderId="0" xfId="676" applyNumberFormat="1" applyFont="1" applyFill="1" applyAlignment="1">
      <alignment vertical="center"/>
      <protection/>
    </xf>
    <xf numFmtId="199" fontId="5" fillId="45" borderId="14" xfId="676" applyNumberFormat="1" applyFont="1" applyFill="1" applyBorder="1" applyAlignment="1">
      <alignment horizontal="center" vertical="center" wrapText="1"/>
      <protection/>
    </xf>
    <xf numFmtId="0" fontId="4" fillId="0" borderId="14" xfId="676" applyFont="1" applyFill="1" applyBorder="1" applyAlignment="1">
      <alignment horizontal="left" vertical="center" wrapText="1" indent="1"/>
      <protection/>
    </xf>
    <xf numFmtId="0" fontId="0" fillId="0" borderId="14" xfId="676" applyFont="1" applyFill="1" applyBorder="1" applyAlignment="1">
      <alignment horizontal="left" vertical="center"/>
      <protection/>
    </xf>
    <xf numFmtId="199" fontId="0" fillId="45" borderId="18" xfId="678" applyNumberFormat="1" applyFont="1" applyFill="1" applyBorder="1" applyAlignment="1">
      <alignment horizontal="center" vertical="center"/>
      <protection/>
    </xf>
    <xf numFmtId="199" fontId="0" fillId="45" borderId="0" xfId="676" applyNumberFormat="1" applyFont="1" applyFill="1" applyBorder="1" applyAlignment="1">
      <alignment vertical="center"/>
      <protection/>
    </xf>
    <xf numFmtId="0" fontId="0" fillId="45" borderId="0" xfId="0" applyFont="1" applyFill="1" applyAlignment="1">
      <alignment horizontal="right" vertical="center" wrapText="1"/>
    </xf>
    <xf numFmtId="0" fontId="0" fillId="45" borderId="0" xfId="0" applyFill="1" applyAlignment="1">
      <alignment/>
    </xf>
    <xf numFmtId="0" fontId="0" fillId="0" borderId="0" xfId="297" applyFill="1">
      <alignment/>
      <protection/>
    </xf>
    <xf numFmtId="200" fontId="7" fillId="45" borderId="0" xfId="905" applyNumberFormat="1" applyFont="1" applyFill="1" applyAlignment="1">
      <alignment vertical="center"/>
    </xf>
    <xf numFmtId="200" fontId="7" fillId="0" borderId="0" xfId="905" applyNumberFormat="1" applyFont="1" applyFill="1" applyAlignment="1">
      <alignment vertical="center"/>
    </xf>
    <xf numFmtId="0" fontId="2" fillId="0" borderId="0" xfId="681" applyFont="1" applyFill="1" applyAlignment="1">
      <alignment horizontal="center" vertical="top"/>
      <protection/>
    </xf>
    <xf numFmtId="0" fontId="0" fillId="0" borderId="0" xfId="551" applyFont="1" applyFill="1" applyAlignment="1">
      <alignment horizontal="right" vertical="center"/>
      <protection/>
    </xf>
    <xf numFmtId="0" fontId="5" fillId="0" borderId="0" xfId="676" applyFont="1" applyFill="1" applyBorder="1" applyAlignment="1">
      <alignment horizontal="center" vertical="center" wrapText="1"/>
      <protection/>
    </xf>
    <xf numFmtId="0" fontId="5" fillId="0" borderId="0" xfId="551" applyFont="1" applyFill="1" applyAlignment="1">
      <alignment horizontal="center" vertical="center"/>
      <protection/>
    </xf>
    <xf numFmtId="0" fontId="5" fillId="0" borderId="14" xfId="681" applyFont="1" applyFill="1" applyBorder="1" applyAlignment="1">
      <alignment horizontal="left" vertical="center" indent="1"/>
      <protection/>
    </xf>
    <xf numFmtId="200" fontId="7" fillId="0" borderId="0" xfId="905" applyNumberFormat="1" applyFont="1" applyFill="1" applyBorder="1" applyAlignment="1" applyProtection="1">
      <alignment horizontal="right" vertical="center"/>
      <protection/>
    </xf>
    <xf numFmtId="0" fontId="0" fillId="0" borderId="14" xfId="681" applyFont="1" applyFill="1" applyBorder="1" applyAlignment="1">
      <alignment horizontal="left" vertical="center" indent="2"/>
      <protection/>
    </xf>
    <xf numFmtId="0" fontId="0" fillId="0" borderId="14" xfId="681" applyFont="1" applyFill="1" applyBorder="1" applyAlignment="1">
      <alignment horizontal="left" vertical="center" indent="4"/>
      <protection/>
    </xf>
    <xf numFmtId="0" fontId="0" fillId="0" borderId="0" xfId="297" applyFill="1" applyAlignment="1">
      <alignment horizontal="center"/>
      <protection/>
    </xf>
    <xf numFmtId="185" fontId="5" fillId="0" borderId="0" xfId="676" applyNumberFormat="1" applyFont="1" applyFill="1" applyBorder="1" applyAlignment="1">
      <alignment horizontal="center" vertical="center" wrapText="1"/>
      <protection/>
    </xf>
    <xf numFmtId="200" fontId="7" fillId="0" borderId="0" xfId="905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93" fontId="0" fillId="0" borderId="0" xfId="0" applyNumberFormat="1" applyAlignment="1">
      <alignment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vertical="center"/>
      <protection/>
    </xf>
    <xf numFmtId="4" fontId="10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24" xfId="0" applyNumberFormat="1" applyFont="1" applyFill="1" applyBorder="1" applyAlignment="1" applyProtection="1">
      <alignment vertical="center"/>
      <protection/>
    </xf>
    <xf numFmtId="4" fontId="10" fillId="0" borderId="18" xfId="0" applyNumberFormat="1" applyFont="1" applyFill="1" applyBorder="1" applyAlignment="1" applyProtection="1">
      <alignment horizontal="right" vertical="center"/>
      <protection/>
    </xf>
    <xf numFmtId="4" fontId="10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0" fillId="47" borderId="0" xfId="551" applyFill="1">
      <alignment vertical="center"/>
      <protection/>
    </xf>
    <xf numFmtId="0" fontId="5" fillId="0" borderId="14" xfId="551" applyFont="1" applyFill="1" applyBorder="1">
      <alignment vertical="center"/>
      <protection/>
    </xf>
    <xf numFmtId="0" fontId="5" fillId="45" borderId="14" xfId="551" applyNumberFormat="1" applyFont="1" applyFill="1" applyBorder="1" applyAlignment="1" applyProtection="1">
      <alignment horizontal="left" vertical="center" indent="1"/>
      <protection/>
    </xf>
    <xf numFmtId="198" fontId="0" fillId="45" borderId="14" xfId="551" applyNumberFormat="1" applyFont="1" applyFill="1" applyBorder="1" applyAlignment="1" applyProtection="1">
      <alignment horizontal="center" vertical="center"/>
      <protection/>
    </xf>
    <xf numFmtId="0" fontId="0" fillId="0" borderId="14" xfId="551" applyFill="1" applyBorder="1" applyAlignment="1">
      <alignment horizontal="center" vertical="center"/>
      <protection/>
    </xf>
    <xf numFmtId="0" fontId="0" fillId="45" borderId="14" xfId="551" applyNumberFormat="1" applyFont="1" applyFill="1" applyBorder="1" applyAlignment="1" applyProtection="1">
      <alignment horizontal="left" vertical="center" indent="2"/>
      <protection/>
    </xf>
    <xf numFmtId="196" fontId="0" fillId="45" borderId="14" xfId="32" applyNumberFormat="1" applyFont="1" applyFill="1" applyBorder="1" applyAlignment="1" applyProtection="1">
      <alignment horizontal="center" vertical="center"/>
      <protection/>
    </xf>
    <xf numFmtId="198" fontId="0" fillId="45" borderId="14" xfId="32" applyNumberFormat="1" applyFont="1" applyFill="1" applyBorder="1" applyAlignment="1" applyProtection="1">
      <alignment horizontal="center" vertical="center"/>
      <protection/>
    </xf>
    <xf numFmtId="0" fontId="0" fillId="47" borderId="14" xfId="551" applyFill="1" applyBorder="1" applyAlignment="1">
      <alignment horizontal="center" vertical="center"/>
      <protection/>
    </xf>
    <xf numFmtId="0" fontId="0" fillId="8" borderId="14" xfId="551" applyFill="1" applyBorder="1" applyAlignment="1">
      <alignment horizontal="center" vertical="center"/>
      <protection/>
    </xf>
    <xf numFmtId="196" fontId="0" fillId="45" borderId="14" xfId="32" applyNumberFormat="1" applyFont="1" applyFill="1" applyBorder="1" applyAlignment="1">
      <alignment horizontal="center" vertical="center"/>
    </xf>
    <xf numFmtId="0" fontId="0" fillId="0" borderId="25" xfId="551" applyFill="1" applyBorder="1" applyAlignment="1">
      <alignment horizontal="center" vertical="center"/>
      <protection/>
    </xf>
    <xf numFmtId="0" fontId="5" fillId="45" borderId="19" xfId="551" applyFont="1" applyFill="1" applyBorder="1" applyAlignment="1">
      <alignment horizontal="left" vertical="center" indent="1"/>
      <protection/>
    </xf>
    <xf numFmtId="196" fontId="0" fillId="45" borderId="19" xfId="551" applyNumberFormat="1" applyFill="1" applyBorder="1" applyAlignment="1">
      <alignment horizontal="center" vertical="center"/>
      <protection/>
    </xf>
    <xf numFmtId="185" fontId="0" fillId="45" borderId="19" xfId="551" applyNumberFormat="1" applyFill="1" applyBorder="1" applyAlignment="1">
      <alignment horizontal="center" vertical="center"/>
      <protection/>
    </xf>
    <xf numFmtId="9" fontId="0" fillId="45" borderId="19" xfId="42" applyNumberFormat="1" applyFont="1" applyFill="1" applyBorder="1" applyAlignment="1" applyProtection="1">
      <alignment horizontal="center" vertical="center"/>
      <protection/>
    </xf>
    <xf numFmtId="10" fontId="0" fillId="45" borderId="19" xfId="42" applyNumberFormat="1" applyFont="1" applyFill="1" applyBorder="1" applyAlignment="1" applyProtection="1">
      <alignment horizontal="center" vertical="center"/>
      <protection/>
    </xf>
    <xf numFmtId="0" fontId="0" fillId="0" borderId="19" xfId="551" applyFill="1" applyBorder="1" applyAlignment="1">
      <alignment horizontal="center" vertical="center"/>
      <protection/>
    </xf>
    <xf numFmtId="0" fontId="0" fillId="45" borderId="14" xfId="551" applyFont="1" applyFill="1" applyBorder="1" applyAlignment="1">
      <alignment horizontal="left" vertical="center" indent="1"/>
      <protection/>
    </xf>
    <xf numFmtId="196" fontId="0" fillId="45" borderId="14" xfId="551" applyNumberFormat="1" applyFill="1" applyBorder="1" applyAlignment="1">
      <alignment horizontal="center" vertical="center"/>
      <protection/>
    </xf>
    <xf numFmtId="185" fontId="0" fillId="45" borderId="14" xfId="551" applyNumberFormat="1" applyFill="1" applyBorder="1" applyAlignment="1">
      <alignment horizontal="center" vertical="center"/>
      <protection/>
    </xf>
    <xf numFmtId="198" fontId="0" fillId="45" borderId="14" xfId="551" applyNumberFormat="1" applyFill="1" applyBorder="1" applyAlignment="1">
      <alignment horizontal="center" vertical="center"/>
      <protection/>
    </xf>
    <xf numFmtId="0" fontId="0" fillId="45" borderId="14" xfId="551" applyNumberFormat="1" applyFill="1" applyBorder="1" applyAlignment="1">
      <alignment horizontal="center" vertical="center"/>
      <protection/>
    </xf>
    <xf numFmtId="0" fontId="5" fillId="45" borderId="14" xfId="551" applyFont="1" applyFill="1" applyBorder="1" applyAlignment="1">
      <alignment horizontal="left" vertical="center" indent="1"/>
      <protection/>
    </xf>
    <xf numFmtId="196" fontId="0" fillId="45" borderId="14" xfId="551" applyNumberFormat="1" applyFont="1" applyFill="1" applyBorder="1" applyAlignment="1">
      <alignment horizontal="center" vertical="center"/>
      <protection/>
    </xf>
    <xf numFmtId="0" fontId="0" fillId="45" borderId="14" xfId="551" applyFont="1" applyFill="1" applyBorder="1" applyAlignment="1">
      <alignment horizontal="left" vertical="center" indent="2"/>
      <protection/>
    </xf>
    <xf numFmtId="0" fontId="0" fillId="45" borderId="23" xfId="551" applyFill="1" applyBorder="1">
      <alignment vertical="center"/>
      <protection/>
    </xf>
    <xf numFmtId="0" fontId="0" fillId="45" borderId="0" xfId="551" applyFill="1" applyBorder="1">
      <alignment vertical="center"/>
      <protection/>
    </xf>
    <xf numFmtId="197" fontId="0" fillId="0" borderId="14" xfId="551" applyNumberFormat="1" applyFill="1" applyBorder="1" applyAlignment="1">
      <alignment horizontal="center" vertical="center"/>
      <protection/>
    </xf>
    <xf numFmtId="185" fontId="0" fillId="0" borderId="14" xfId="551" applyNumberFormat="1" applyFont="1" applyFill="1" applyBorder="1" applyAlignment="1" applyProtection="1">
      <alignment horizontal="center" vertical="center"/>
      <protection/>
    </xf>
    <xf numFmtId="191" fontId="0" fillId="0" borderId="14" xfId="551" applyNumberFormat="1" applyFont="1" applyFill="1" applyBorder="1" applyAlignment="1" applyProtection="1">
      <alignment horizontal="center" vertical="center"/>
      <protection/>
    </xf>
    <xf numFmtId="191" fontId="0" fillId="0" borderId="14" xfId="551" applyNumberFormat="1" applyFill="1" applyBorder="1" applyAlignment="1">
      <alignment horizontal="center" vertical="center"/>
      <protection/>
    </xf>
    <xf numFmtId="197" fontId="0" fillId="47" borderId="14" xfId="551" applyNumberFormat="1" applyFill="1" applyBorder="1" applyAlignment="1">
      <alignment horizontal="center" vertical="center"/>
      <protection/>
    </xf>
    <xf numFmtId="191" fontId="0" fillId="47" borderId="14" xfId="551" applyNumberFormat="1" applyFont="1" applyFill="1" applyBorder="1" applyAlignment="1" applyProtection="1">
      <alignment horizontal="center" vertical="center"/>
      <protection/>
    </xf>
    <xf numFmtId="191" fontId="0" fillId="47" borderId="14" xfId="551" applyNumberFormat="1" applyFill="1" applyBorder="1" applyAlignment="1">
      <alignment horizontal="center" vertical="center"/>
      <protection/>
    </xf>
    <xf numFmtId="191" fontId="0" fillId="8" borderId="14" xfId="551" applyNumberFormat="1" applyFont="1" applyFill="1" applyBorder="1" applyAlignment="1" applyProtection="1">
      <alignment horizontal="center" vertical="center"/>
      <protection/>
    </xf>
    <xf numFmtId="191" fontId="0" fillId="8" borderId="14" xfId="551" applyNumberFormat="1" applyFill="1" applyBorder="1" applyAlignment="1">
      <alignment horizontal="center" vertical="center"/>
      <protection/>
    </xf>
    <xf numFmtId="191" fontId="0" fillId="0" borderId="25" xfId="551" applyNumberFormat="1" applyFont="1" applyFill="1" applyBorder="1" applyAlignment="1" applyProtection="1">
      <alignment horizontal="center" vertical="center"/>
      <protection/>
    </xf>
    <xf numFmtId="191" fontId="0" fillId="0" borderId="25" xfId="551" applyNumberFormat="1" applyFill="1" applyBorder="1" applyAlignment="1">
      <alignment horizontal="center" vertical="center"/>
      <protection/>
    </xf>
    <xf numFmtId="185" fontId="0" fillId="0" borderId="14" xfId="551" applyNumberFormat="1" applyFill="1" applyBorder="1" applyAlignment="1">
      <alignment horizontal="center" vertical="center"/>
      <protection/>
    </xf>
    <xf numFmtId="185" fontId="0" fillId="47" borderId="14" xfId="551" applyNumberFormat="1" applyFill="1" applyBorder="1" applyAlignment="1">
      <alignment horizontal="center" vertical="center"/>
      <protection/>
    </xf>
    <xf numFmtId="185" fontId="0" fillId="8" borderId="14" xfId="551" applyNumberFormat="1" applyFill="1" applyBorder="1" applyAlignment="1">
      <alignment horizontal="center" vertical="center"/>
      <protection/>
    </xf>
    <xf numFmtId="197" fontId="0" fillId="8" borderId="14" xfId="551" applyNumberFormat="1" applyFill="1" applyBorder="1" applyAlignment="1">
      <alignment horizontal="center" vertical="center"/>
      <protection/>
    </xf>
    <xf numFmtId="185" fontId="0" fillId="0" borderId="25" xfId="551" applyNumberFormat="1" applyFill="1" applyBorder="1" applyAlignment="1">
      <alignment horizontal="center" vertical="center"/>
      <protection/>
    </xf>
    <xf numFmtId="197" fontId="0" fillId="0" borderId="25" xfId="551" applyNumberFormat="1" applyFill="1" applyBorder="1" applyAlignment="1">
      <alignment horizontal="center" vertical="center"/>
      <protection/>
    </xf>
    <xf numFmtId="196" fontId="0" fillId="0" borderId="0" xfId="551" applyNumberFormat="1" applyFill="1">
      <alignment vertical="center"/>
      <protection/>
    </xf>
    <xf numFmtId="0" fontId="5" fillId="0" borderId="0" xfId="676" applyFont="1" applyFill="1" applyAlignment="1">
      <alignment vertical="center"/>
      <protection/>
    </xf>
    <xf numFmtId="0" fontId="13" fillId="0" borderId="0" xfId="676" applyFont="1" applyFill="1" applyAlignment="1">
      <alignment vertical="center"/>
      <protection/>
    </xf>
    <xf numFmtId="0" fontId="5" fillId="45" borderId="14" xfId="676" applyFont="1" applyFill="1" applyBorder="1" applyAlignment="1">
      <alignment horizontal="center" vertical="center"/>
      <protection/>
    </xf>
    <xf numFmtId="0" fontId="5" fillId="0" borderId="14" xfId="676" applyFont="1" applyFill="1" applyBorder="1" applyAlignment="1">
      <alignment horizontal="left" vertical="center" wrapText="1" indent="1"/>
      <protection/>
    </xf>
    <xf numFmtId="185" fontId="0" fillId="45" borderId="14" xfId="676" applyNumberFormat="1" applyFont="1" applyFill="1" applyBorder="1" applyAlignment="1">
      <alignment horizontal="center" vertical="center"/>
      <protection/>
    </xf>
    <xf numFmtId="9" fontId="0" fillId="45" borderId="14" xfId="42" applyNumberFormat="1" applyFont="1" applyFill="1" applyBorder="1" applyAlignment="1">
      <alignment horizontal="center" vertical="center"/>
    </xf>
    <xf numFmtId="0" fontId="5" fillId="0" borderId="14" xfId="676" applyFont="1" applyFill="1" applyBorder="1" applyAlignment="1">
      <alignment horizontal="left" vertical="center" indent="1"/>
      <protection/>
    </xf>
    <xf numFmtId="0" fontId="0" fillId="0" borderId="14" xfId="676" applyFont="1" applyFill="1" applyBorder="1" applyAlignment="1">
      <alignment horizontal="left" vertical="center" indent="2"/>
      <protection/>
    </xf>
    <xf numFmtId="0" fontId="0" fillId="45" borderId="14" xfId="676" applyNumberFormat="1" applyFont="1" applyFill="1" applyBorder="1" applyAlignment="1">
      <alignment horizontal="center" vertical="center"/>
      <protection/>
    </xf>
    <xf numFmtId="185" fontId="0" fillId="45" borderId="0" xfId="676" applyNumberFormat="1" applyFont="1" applyFill="1" applyAlignment="1">
      <alignment horizontal="center" vertical="center"/>
      <protection/>
    </xf>
    <xf numFmtId="185" fontId="0" fillId="45" borderId="14" xfId="29" applyNumberFormat="1" applyFont="1" applyFill="1" applyBorder="1" applyAlignment="1">
      <alignment horizontal="center" vertical="center"/>
    </xf>
    <xf numFmtId="0" fontId="5" fillId="0" borderId="19" xfId="676" applyFont="1" applyFill="1" applyBorder="1" applyAlignment="1">
      <alignment horizontal="left" vertical="center" wrapText="1" indent="1"/>
      <protection/>
    </xf>
    <xf numFmtId="185" fontId="0" fillId="45" borderId="19" xfId="676" applyNumberFormat="1" applyFont="1" applyFill="1" applyBorder="1" applyAlignment="1">
      <alignment horizontal="center" vertical="center"/>
      <protection/>
    </xf>
    <xf numFmtId="10" fontId="0" fillId="45" borderId="19" xfId="42" applyNumberFormat="1" applyFont="1" applyFill="1" applyBorder="1" applyAlignment="1">
      <alignment horizontal="center" vertical="center"/>
    </xf>
    <xf numFmtId="185" fontId="0" fillId="45" borderId="14" xfId="678" applyNumberFormat="1" applyFont="1" applyFill="1" applyBorder="1" applyAlignment="1">
      <alignment horizontal="center" vertical="center"/>
      <protection/>
    </xf>
    <xf numFmtId="199" fontId="0" fillId="45" borderId="14" xfId="32" applyNumberFormat="1" applyFont="1" applyFill="1" applyBorder="1" applyAlignment="1" applyProtection="1">
      <alignment horizontal="center" vertical="center"/>
      <protection/>
    </xf>
  </cellXfs>
  <cellStyles count="900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常规 6" xfId="46"/>
    <cellStyle name="差_安徽 缺口县区测算(地方填报)1_财力性转移支付2010年预算参考数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好_Book2_财力性转移支付2010年预算参考数" xfId="64"/>
    <cellStyle name="常规 5 2 2" xfId="65"/>
    <cellStyle name="差_测算结果_财力性转移支付2010年预算参考数" xfId="66"/>
    <cellStyle name="60% - 强调文字颜色 1" xfId="67"/>
    <cellStyle name="标题 3" xfId="68"/>
    <cellStyle name="好_汇总表_财力性转移支付2010年预算参考数" xfId="69"/>
    <cellStyle name="百分比 6" xfId="70"/>
    <cellStyle name="60% - 强调文字颜色 4" xfId="71"/>
    <cellStyle name="输出" xfId="72"/>
    <cellStyle name="Input" xfId="73"/>
    <cellStyle name="常规 26" xfId="74"/>
    <cellStyle name="计算" xfId="75"/>
    <cellStyle name="40% - 强调文字颜色 4 2" xfId="76"/>
    <cellStyle name="检查单元格" xfId="77"/>
    <cellStyle name="差_2007一般预算支出口径剔除表" xfId="78"/>
    <cellStyle name="20% - 强调文字颜色 6" xfId="79"/>
    <cellStyle name="强调文字颜色 2" xfId="80"/>
    <cellStyle name="好_数据--基础数据--预算组--2015年人代会预算部分--2015.01.20--人代会前第6稿--按姚局意见改--调市级项级明细" xfId="81"/>
    <cellStyle name="好_县市旗测算-新科目（20080626）_不含人员经费系数_财力性转移支付2010年预算参考数" xfId="82"/>
    <cellStyle name="Currency [0]" xfId="83"/>
    <cellStyle name="链接单元格" xfId="84"/>
    <cellStyle name="汇总" xfId="85"/>
    <cellStyle name="好_云南 缺口县区测算(地方填报)" xfId="86"/>
    <cellStyle name="差_Book2" xfId="87"/>
    <cellStyle name="好" xfId="88"/>
    <cellStyle name="好_市辖区测算-新科目（20080626）_财力性转移支付2010年预算参考数" xfId="89"/>
    <cellStyle name="差_平邑_财力性转移支付2010年预算参考数" xfId="90"/>
    <cellStyle name="千位[0]_(人代会用)" xfId="91"/>
    <cellStyle name="Heading 3" xfId="92"/>
    <cellStyle name="差_教育(按照总人口测算）—20080416_县市旗测算-新科目（含人口规模效应）_财力性转移支付2010年预算参考数" xfId="93"/>
    <cellStyle name="适中" xfId="94"/>
    <cellStyle name="20% - 强调文字颜色 5" xfId="95"/>
    <cellStyle name="强调文字颜色 1" xfId="96"/>
    <cellStyle name="千位分隔 6 2" xfId="97"/>
    <cellStyle name="差_行政（人员）_县市旗测算-新科目（含人口规模效应）" xfId="98"/>
    <cellStyle name="20% - 强调文字颜色 1" xfId="99"/>
    <cellStyle name="40% - 强调文字颜色 1" xfId="100"/>
    <cellStyle name="差_县市旗测算-新科目（20080626）_不含人员经费系数" xfId="101"/>
    <cellStyle name="20% - 强调文字颜色 2" xfId="102"/>
    <cellStyle name="好_同德_财力性转移支付2010年预算参考数" xfId="103"/>
    <cellStyle name="好_市辖区测算20080510_县市旗测算-新科目（含人口规模效应）_财力性转移支付2010年预算参考数" xfId="104"/>
    <cellStyle name="40% - 强调文字颜色 2" xfId="105"/>
    <cellStyle name="千位分隔[0] 2" xfId="106"/>
    <cellStyle name="差_教育(按照总人口测算）—20080416_不含人员经费系数_财力性转移支付2010年预算参考数" xfId="107"/>
    <cellStyle name="强调文字颜色 3" xfId="108"/>
    <cellStyle name="强调文字颜色 4" xfId="109"/>
    <cellStyle name="差_2006年34青海_财力性转移支付2010年预算参考数" xfId="110"/>
    <cellStyle name="差_其他部门(按照总人口测算）—20080416_不含人员经费系数_财力性转移支付2010年预算参考数" xfId="111"/>
    <cellStyle name="20% - 强调文字颜色 4" xfId="112"/>
    <cellStyle name="40% - 强调文字颜色 4" xfId="113"/>
    <cellStyle name="强调文字颜色 5" xfId="114"/>
    <cellStyle name="差_行政公检法测算_县市旗测算-新科目（含人口规模效应）" xfId="115"/>
    <cellStyle name="40% - 强调文字颜色 5" xfId="116"/>
    <cellStyle name="差_行政(燃修费)_民生政策最低支出需求" xfId="117"/>
    <cellStyle name="60% - 强调文字颜色 5" xfId="118"/>
    <cellStyle name="差_2006年全省财力计算表（中央、决算）" xfId="119"/>
    <cellStyle name="差_分县成本差异系数_民生政策最低支出需求_财力性转移支付2010年预算参考数" xfId="120"/>
    <cellStyle name="差_市辖区测算20080510_民生政策最低支出需求_财力性转移支付2010年预算参考数" xfId="121"/>
    <cellStyle name="强调文字颜色 6" xfId="122"/>
    <cellStyle name="好_成本差异系数" xfId="123"/>
    <cellStyle name="差_2_财力性转移支付2010年预算参考数" xfId="124"/>
    <cellStyle name="40% - 强调文字颜色 6" xfId="125"/>
    <cellStyle name="60% - 强调文字颜色 6" xfId="126"/>
    <cellStyle name="_ET_STYLE_NoName_00_" xfId="127"/>
    <cellStyle name="20% - Accent2" xfId="128"/>
    <cellStyle name="常规_事业单位部门决算报表（讨论稿） 2" xfId="129"/>
    <cellStyle name="好_行政公检法测算_县市旗测算-新科目（含人口规模效应）_财力性转移支付2010年预算参考数" xfId="130"/>
    <cellStyle name="20% - Accent3" xfId="131"/>
    <cellStyle name="差_县市旗测算-新科目（20080626）_民生政策最低支出需求" xfId="132"/>
    <cellStyle name="好_11大理_财力性转移支付2010年预算参考数" xfId="133"/>
    <cellStyle name="20% - Accent5" xfId="134"/>
    <cellStyle name="20% - Accent6" xfId="135"/>
    <cellStyle name="差_2006年30云南" xfId="136"/>
    <cellStyle name="好_县市旗测算-新科目（20080626）_民生政策最低支出需求" xfId="137"/>
    <cellStyle name="差_其他部门(按照总人口测算）—20080416_县市旗测算-新科目（含人口规模效应）_财力性转移支付2010年预算参考数" xfId="138"/>
    <cellStyle name="?鹎%U龡&amp;H齲_x0001_C铣_x0014__x0007__x0001__x0001_" xfId="139"/>
    <cellStyle name="20% - Accent1" xfId="140"/>
    <cellStyle name="Accent1 - 20%" xfId="141"/>
    <cellStyle name="差_2008年全省汇总收支计算表_财力性转移支付2010年预算参考数" xfId="142"/>
    <cellStyle name="20% - 强调文字颜色 2 2" xfId="143"/>
    <cellStyle name="20% - 强调文字颜色 3 2" xfId="144"/>
    <cellStyle name="Heading 2" xfId="145"/>
    <cellStyle name="好_03昭通" xfId="146"/>
    <cellStyle name="差_自行调整差异系数顺序_财力性转移支付2010年预算参考数" xfId="147"/>
    <cellStyle name="20% - 强调文字颜色 4 2" xfId="148"/>
    <cellStyle name="好_其他部门(按照总人口测算）—20080416_县市旗测算-新科目（含人口规模效应）" xfId="149"/>
    <cellStyle name="常规 3" xfId="150"/>
    <cellStyle name="콤마_BOILER-CO1" xfId="151"/>
    <cellStyle name="20% - 强调文字颜色 5 2" xfId="152"/>
    <cellStyle name="20% - 强调文字颜色 6 2" xfId="153"/>
    <cellStyle name="差_重点民生支出需求测算表社保（农村低保）081112" xfId="154"/>
    <cellStyle name="40% - Accent1" xfId="155"/>
    <cellStyle name="差_22湖南_财力性转移支付2010年预算参考数" xfId="156"/>
    <cellStyle name="千位分季_新建 Microsoft Excel 工作表" xfId="157"/>
    <cellStyle name="好_卫生部门_财力性转移支付2010年预算参考数" xfId="158"/>
    <cellStyle name="40% - Accent2" xfId="159"/>
    <cellStyle name="差_不含人员经费系数_财力性转移支付2010年预算参考数" xfId="160"/>
    <cellStyle name="好_县区合并测算20080423(按照各省比重）" xfId="161"/>
    <cellStyle name="40% - Accent3" xfId="162"/>
    <cellStyle name="差_汇总表_财力性转移支付2010年预算参考数" xfId="163"/>
    <cellStyle name="差_云南 缺口县区测算(地方填报)" xfId="164"/>
    <cellStyle name="好_山东省民生支出标准" xfId="165"/>
    <cellStyle name="40% - Accent4" xfId="166"/>
    <cellStyle name="Normal - Style1" xfId="167"/>
    <cellStyle name="差_全国友协2010年度中央部门决算（草案）" xfId="168"/>
    <cellStyle name="警告文本 2" xfId="169"/>
    <cellStyle name="40% - Accent5" xfId="170"/>
    <cellStyle name="40% - Accent6" xfId="171"/>
    <cellStyle name="40% - 强调文字颜色 1 2" xfId="172"/>
    <cellStyle name="40% - 强调文字颜色 2 2" xfId="173"/>
    <cellStyle name="40% - 强调文字颜色 3 2" xfId="174"/>
    <cellStyle name="40% - 强调文字颜色 5 2" xfId="175"/>
    <cellStyle name="差_03昭通" xfId="176"/>
    <cellStyle name="差_行政公检法测算_不含人员经费系数_财力性转移支付2010年预算参考数" xfId="177"/>
    <cellStyle name="40% - 强调文字颜色 6 2" xfId="178"/>
    <cellStyle name="差_行政公检法测算_不含人员经费系数" xfId="179"/>
    <cellStyle name="常规 4_2008年横排表0721" xfId="180"/>
    <cellStyle name="强调 2" xfId="181"/>
    <cellStyle name="60% - Accent1" xfId="182"/>
    <cellStyle name="强调 3" xfId="183"/>
    <cellStyle name="60% - Accent2" xfId="184"/>
    <cellStyle name="差_市辖区测算20080510_县市旗测算-新科目（含人口规模效应）_财力性转移支付2010年预算参考数" xfId="185"/>
    <cellStyle name="Comma_1995" xfId="186"/>
    <cellStyle name="差_同德" xfId="187"/>
    <cellStyle name="常规 2 2" xfId="188"/>
    <cellStyle name="60% - Accent3" xfId="189"/>
    <cellStyle name="常规 2 3" xfId="190"/>
    <cellStyle name="60% - Accent4" xfId="191"/>
    <cellStyle name="差_县区合并测算20080421_县市旗测算-新科目（含人口规模效应）_财力性转移支付2010年预算参考数" xfId="192"/>
    <cellStyle name="强调文字颜色 4 2" xfId="193"/>
    <cellStyle name="60% - Accent5" xfId="194"/>
    <cellStyle name="好_检验表" xfId="195"/>
    <cellStyle name="60% - Accent6" xfId="196"/>
    <cellStyle name="콤마 [0]_BOILER-CO1" xfId="197"/>
    <cellStyle name="好_县市旗测算-新科目（20080627）_财力性转移支付2010年预算参考数" xfId="198"/>
    <cellStyle name="好_市辖区测算-新科目（20080626）_县市旗测算-新科目（含人口规模效应）_财力性转移支付2010年预算参考数" xfId="199"/>
    <cellStyle name="好_2008年预计支出与2007年对比" xfId="200"/>
    <cellStyle name="60% - 强调文字颜色 1 2" xfId="201"/>
    <cellStyle name="Heading 4" xfId="202"/>
    <cellStyle name="差_文体广播事业(按照总人口测算）—20080416_民生政策最低支出需求_财力性转移支付2010年预算参考数" xfId="203"/>
    <cellStyle name="好_县市旗测算20080508_不含人员经费系数_财力性转移支付2010年预算参考数" xfId="204"/>
    <cellStyle name="好_社保处下达区县2015年指标（第二批）" xfId="205"/>
    <cellStyle name="60% - 强调文字颜色 2 2" xfId="206"/>
    <cellStyle name="差_34青海_财力性转移支付2010年预算参考数" xfId="207"/>
    <cellStyle name="常规 5" xfId="208"/>
    <cellStyle name="60% - 强调文字颜色 3 2" xfId="209"/>
    <cellStyle name="60% - 强调文字颜色 4 2" xfId="210"/>
    <cellStyle name="Neutral" xfId="211"/>
    <cellStyle name="60% - 强调文字颜色 5 2" xfId="212"/>
    <cellStyle name="差_行政公检法测算_民生政策最低支出需求_财力性转移支付2010年预算参考数" xfId="213"/>
    <cellStyle name="60% - 强调文字颜色 6 2" xfId="214"/>
    <cellStyle name="Accent1" xfId="215"/>
    <cellStyle name="Accent1 - 40%" xfId="216"/>
    <cellStyle name="Accent1 - 60%" xfId="217"/>
    <cellStyle name="差_县市旗测算20080508_民生政策最低支出需求" xfId="218"/>
    <cellStyle name="好_农林水和城市维护标准支出20080505－县区合计_县市旗测算-新科目（含人口规模效应）_财力性转移支付2010年预算参考数" xfId="219"/>
    <cellStyle name="Accent1_2006年33甘肃" xfId="220"/>
    <cellStyle name="差_人员工资和公用经费3" xfId="221"/>
    <cellStyle name="Accent2" xfId="222"/>
    <cellStyle name="Accent2 - 20%" xfId="223"/>
    <cellStyle name="Accent2_2006年33甘肃" xfId="224"/>
    <cellStyle name="Accent3" xfId="225"/>
    <cellStyle name="Accent3 - 20%" xfId="226"/>
    <cellStyle name="Accent3 - 40%" xfId="227"/>
    <cellStyle name="好_0502通海县" xfId="228"/>
    <cellStyle name="差_县市旗测算20080508_民生政策最低支出需求_财力性转移支付2010年预算参考数" xfId="229"/>
    <cellStyle name="好_自行调整差异系数顺序" xfId="230"/>
    <cellStyle name="Accent3 - 60%" xfId="231"/>
    <cellStyle name="差_县市旗测算-新科目（20080627）" xfId="232"/>
    <cellStyle name="Accent3_2006年33甘肃" xfId="233"/>
    <cellStyle name="差_县市旗测算20080508_县市旗测算-新科目（含人口规模效应）_财力性转移支付2010年预算参考数" xfId="234"/>
    <cellStyle name="Accent4" xfId="235"/>
    <cellStyle name="好_行政（人员）_不含人员经费系数" xfId="236"/>
    <cellStyle name="Accent4 - 20%" xfId="237"/>
    <cellStyle name="差_2006年22湖南_财力性转移支付2010年预算参考数" xfId="238"/>
    <cellStyle name="好_县市旗测算20080508_县市旗测算-新科目（含人口规模效应）_财力性转移支付2010年预算参考数" xfId="239"/>
    <cellStyle name="Accent4 - 40%" xfId="240"/>
    <cellStyle name="好_行政(燃修费)" xfId="241"/>
    <cellStyle name="Accent4 - 60%" xfId="242"/>
    <cellStyle name="差_安徽 缺口县区测算(地方填报)1" xfId="243"/>
    <cellStyle name="Accent5" xfId="244"/>
    <cellStyle name="差_县区合并测算20080423(按照各省比重）_县市旗测算-新科目（含人口规模效应）_财力性转移支付2010年预算参考数" xfId="245"/>
    <cellStyle name="Accent5 - 20%" xfId="246"/>
    <cellStyle name="千分位[0]_ 白土" xfId="247"/>
    <cellStyle name="好_县市旗测算-新科目（20080627）_民生政策最低支出需求" xfId="248"/>
    <cellStyle name="好_不含人员经费系数_财力性转移支付2010年预算参考数" xfId="249"/>
    <cellStyle name="Accent5 - 40%" xfId="250"/>
    <cellStyle name="好_农林水和城市维护标准支出20080505－县区合计_县市旗测算-新科目（含人口规模效应）" xfId="251"/>
    <cellStyle name="Accent5 - 60%" xfId="252"/>
    <cellStyle name="差_2006年28四川_财力性转移支付2010年预算参考数" xfId="253"/>
    <cellStyle name="常规 12" xfId="254"/>
    <cellStyle name="Accent6" xfId="255"/>
    <cellStyle name="Accent6 - 20%" xfId="256"/>
    <cellStyle name="好_县区合并测算20080421_财力性转移支付2010年预算参考数" xfId="257"/>
    <cellStyle name="Accent6 - 40%" xfId="258"/>
    <cellStyle name="好_县区合并测算20080421_不含人员经费系数" xfId="259"/>
    <cellStyle name="差_07临沂" xfId="260"/>
    <cellStyle name="常规 3 3" xfId="261"/>
    <cellStyle name="Accent6 - 60%" xfId="262"/>
    <cellStyle name="常规 5 3" xfId="263"/>
    <cellStyle name="Accent6_2006年33甘肃" xfId="264"/>
    <cellStyle name="差_数据--基础数据--预算组--2015年人代会预算部分--2015.01.20--人代会前第6稿--按姚局意见改--调市级项级明细" xfId="265"/>
    <cellStyle name="Bad" xfId="266"/>
    <cellStyle name="好_缺口县区测算(按2007支出增长25%测算)" xfId="267"/>
    <cellStyle name="Calc Currency (0)" xfId="268"/>
    <cellStyle name="Calculation" xfId="269"/>
    <cellStyle name="常规_表二---电子版" xfId="270"/>
    <cellStyle name="差_530623_2006年县级财政报表附表" xfId="271"/>
    <cellStyle name="差_数据--基础数据--预算组--2015年人代会预算部分--2015.01.20--人代会前第6稿--按姚局意见改--调市级项级明细_天津市2017年预算公开表样" xfId="272"/>
    <cellStyle name="Check Cell" xfId="273"/>
    <cellStyle name="常规 15" xfId="274"/>
    <cellStyle name="常规 20" xfId="275"/>
    <cellStyle name="好_河南 缺口县区测算(地方填报白)_财力性转移支付2010年预算参考数" xfId="276"/>
    <cellStyle name="ColLevel_0" xfId="277"/>
    <cellStyle name="差_数据--基础数据--预算组--2015年人代会预算部分--2015.01.20--人代会前第6稿--按姚局意见改--调市级项级明细_西青区2016年政府预算公开表" xfId="278"/>
    <cellStyle name="好_县市旗测算20080508" xfId="279"/>
    <cellStyle name="Comma [0]" xfId="280"/>
    <cellStyle name="통화_BOILER-CO1" xfId="281"/>
    <cellStyle name="comma zerodec" xfId="282"/>
    <cellStyle name="Currency_1995" xfId="283"/>
    <cellStyle name="差_河南 缺口县区测算(地方填报白)" xfId="284"/>
    <cellStyle name="Currency1" xfId="285"/>
    <cellStyle name="差_一般预算支出口径剔除表_财力性转移支付2010年预算参考数" xfId="286"/>
    <cellStyle name="常规 13" xfId="287"/>
    <cellStyle name="Date" xfId="288"/>
    <cellStyle name="Dollar (zero dec)" xfId="289"/>
    <cellStyle name="强调文字颜色 1 2" xfId="290"/>
    <cellStyle name="Explanatory Text" xfId="291"/>
    <cellStyle name="差_1110洱源县" xfId="292"/>
    <cellStyle name="Fixed" xfId="293"/>
    <cellStyle name="差_文体广播事业(按照总人口测算）—20080416_不含人员经费系数" xfId="294"/>
    <cellStyle name="好_成本差异系数（含人口规模）_财力性转移支付2010年预算参考数" xfId="295"/>
    <cellStyle name="Good" xfId="296"/>
    <cellStyle name="常规 10" xfId="297"/>
    <cellStyle name="Grey" xfId="298"/>
    <cellStyle name="标题 2 2" xfId="299"/>
    <cellStyle name="差_行政公检法测算" xfId="300"/>
    <cellStyle name="千位分隔 13" xfId="301"/>
    <cellStyle name="Header1" xfId="302"/>
    <cellStyle name="Header2" xfId="303"/>
    <cellStyle name="Heading 1" xfId="304"/>
    <cellStyle name="HEADING1" xfId="305"/>
    <cellStyle name="千位分隔 4 2 2" xfId="306"/>
    <cellStyle name="HEADING2" xfId="307"/>
    <cellStyle name="Input [yellow]" xfId="308"/>
    <cellStyle name="好_行政(燃修费)_不含人员经费系数_财力性转移支付2010年预算参考数" xfId="309"/>
    <cellStyle name="Input_20121229 提供执行转移支付" xfId="310"/>
    <cellStyle name="检查单元格 2" xfId="311"/>
    <cellStyle name="归盒啦_95" xfId="312"/>
    <cellStyle name="Linked Cell" xfId="313"/>
    <cellStyle name="千位分隔 5" xfId="314"/>
    <cellStyle name="差_09黑龙江_财力性转移支付2010年预算参考数" xfId="315"/>
    <cellStyle name="no dec" xfId="316"/>
    <cellStyle name="好_2007年一般预算支出剔除_财力性转移支付2010年预算参考数" xfId="317"/>
    <cellStyle name="差_27重庆" xfId="318"/>
    <cellStyle name="Norma,_laroux_4_营业在建 (2)_E21" xfId="319"/>
    <cellStyle name="好_Book1_财力性转移支付2010年预算参考数" xfId="320"/>
    <cellStyle name="Normal_#10-Headcount" xfId="321"/>
    <cellStyle name="差_县区合并测算20080423(按照各省比重）_不含人员经费系数" xfId="322"/>
    <cellStyle name="Note" xfId="323"/>
    <cellStyle name="好_不含人员经费系数" xfId="324"/>
    <cellStyle name="Output" xfId="325"/>
    <cellStyle name="Percent [2]" xfId="326"/>
    <cellStyle name="差_缺口县区测算(按核定人数)_财力性转移支付2010年预算参考数" xfId="327"/>
    <cellStyle name="好_教育(按照总人口测算）—20080416" xfId="328"/>
    <cellStyle name="Percent_laroux" xfId="329"/>
    <cellStyle name="常规 3 4" xfId="330"/>
    <cellStyle name="好_2008年一般预算支出预计" xfId="331"/>
    <cellStyle name="RowLevel_0" xfId="332"/>
    <cellStyle name="Title" xfId="333"/>
    <cellStyle name="常规 2" xfId="334"/>
    <cellStyle name="好_农林水和城市维护标准支出20080505－县区合计_不含人员经费系数" xfId="335"/>
    <cellStyle name="好_附表" xfId="336"/>
    <cellStyle name="Total" xfId="337"/>
    <cellStyle name="Warning Text" xfId="338"/>
    <cellStyle name="百分比 2" xfId="339"/>
    <cellStyle name="差_12滨州_财力性转移支付2010年预算参考数" xfId="340"/>
    <cellStyle name="百分比 2 2" xfId="341"/>
    <cellStyle name="百分比 3" xfId="342"/>
    <cellStyle name="差_县市旗测算-新科目（20080626）_县市旗测算-新科目（含人口规模效应）_财力性转移支付2010年预算参考数" xfId="343"/>
    <cellStyle name="好_教育(按照总人口测算）—20080416_县市旗测算-新科目（含人口规模效应）" xfId="344"/>
    <cellStyle name="标题 1 2" xfId="345"/>
    <cellStyle name="差_2007年收支情况及2008年收支预计表(汇总表)_财力性转移支付2010年预算参考数" xfId="346"/>
    <cellStyle name="常规 51" xfId="347"/>
    <cellStyle name="标题 3 2" xfId="348"/>
    <cellStyle name="差_农林水和城市维护标准支出20080505－县区合计_县市旗测算-新科目（含人口规模效应）" xfId="349"/>
    <cellStyle name="差_30云南" xfId="350"/>
    <cellStyle name="差_文体广播事业(按照总人口测算）—20080416_财力性转移支付2010年预算参考数" xfId="351"/>
    <cellStyle name="千位分隔 3" xfId="352"/>
    <cellStyle name="标题 4 2" xfId="353"/>
    <cellStyle name="好_市辖区测算-新科目（20080626）_不含人员经费系数_财力性转移支付2010年预算参考数" xfId="354"/>
    <cellStyle name="差_数据--基础数据--预算组--2015年人代会预算部分--2015.01.20--人代会前第6稿--按姚局意见改--调市级项级明细_2015年决算公开表" xfId="355"/>
    <cellStyle name="好_第一部分：综合全" xfId="356"/>
    <cellStyle name="标题 5" xfId="357"/>
    <cellStyle name="差_青海 缺口县区测算(地方填报)" xfId="358"/>
    <cellStyle name="表标题" xfId="359"/>
    <cellStyle name="差_丽江汇总" xfId="360"/>
    <cellStyle name="差 2" xfId="361"/>
    <cellStyle name="差_教育(按照总人口测算）—20080416_不含人员经费系数" xfId="362"/>
    <cellStyle name="差_缺口县区测算(财政部标准)_财力性转移支付2010年预算参考数" xfId="363"/>
    <cellStyle name="差_00省级(打印)" xfId="364"/>
    <cellStyle name="差_2006年27重庆_财力性转移支付2010年预算参考数" xfId="365"/>
    <cellStyle name="差_文体广播事业(按照总人口测算）—20080416" xfId="366"/>
    <cellStyle name="差_0502通海县" xfId="367"/>
    <cellStyle name="常规 40" xfId="368"/>
    <cellStyle name="好_河南 缺口县区测算(地方填报白)" xfId="369"/>
    <cellStyle name="差_05潍坊" xfId="370"/>
    <cellStyle name="好_缺口县区测算（11.13）" xfId="371"/>
    <cellStyle name="差_0605石屏县" xfId="372"/>
    <cellStyle name="差_其他部门(按照总人口测算）—20080416_财力性转移支付2010年预算参考数" xfId="373"/>
    <cellStyle name="好_缺口县区测算（11.13）_财力性转移支付2010年预算参考数" xfId="374"/>
    <cellStyle name="差_0605石屏县_财力性转移支付2010年预算参考数" xfId="375"/>
    <cellStyle name="差_09黑龙江" xfId="376"/>
    <cellStyle name="差_1" xfId="377"/>
    <cellStyle name="差_1_财力性转移支付2010年预算参考数" xfId="378"/>
    <cellStyle name="差_分县成本差异系数_民生政策最低支出需求" xfId="379"/>
    <cellStyle name="差_市辖区测算20080510_民生政策最低支出需求" xfId="380"/>
    <cellStyle name="差_数据--基础数据--预算组--2015年人代会预算部分--2015.01.20--人代会前第6稿--按姚局意见改--调市级项级明细_2016年西青区预算公开表" xfId="381"/>
    <cellStyle name="好_平邑" xfId="382"/>
    <cellStyle name="好_27重庆" xfId="383"/>
    <cellStyle name="差_1110洱源县_财力性转移支付2010年预算参考数" xfId="384"/>
    <cellStyle name="好_34青海_财力性转移支付2010年预算参考数" xfId="385"/>
    <cellStyle name="差_11大理" xfId="386"/>
    <cellStyle name="差_11大理_财力性转移支付2010年预算参考数" xfId="387"/>
    <cellStyle name="差_12滨州" xfId="388"/>
    <cellStyle name="差_14安徽" xfId="389"/>
    <cellStyle name="差_云南省2008年转移支付测算——州市本级考核部分及政策性测算" xfId="390"/>
    <cellStyle name="好_总人口" xfId="391"/>
    <cellStyle name="好_00省级(打印)" xfId="392"/>
    <cellStyle name="差_14安徽_财力性转移支付2010年预算参考数" xfId="393"/>
    <cellStyle name="差_云南省2008年转移支付测算——州市本级考核部分及政策性测算_财力性转移支付2010年预算参考数" xfId="394"/>
    <cellStyle name="差_2" xfId="395"/>
    <cellStyle name="差_2006年22湖南" xfId="396"/>
    <cellStyle name="常规 28" xfId="397"/>
    <cellStyle name="好_县市旗测算20080508_财力性转移支付2010年预算参考数" xfId="398"/>
    <cellStyle name="差_2006年27重庆" xfId="399"/>
    <cellStyle name="常规 5 4" xfId="400"/>
    <cellStyle name="差_2006年33甘肃" xfId="401"/>
    <cellStyle name="差_卫生(按照总人口测算）—20080416_县市旗测算-新科目（含人口规模效应）" xfId="402"/>
    <cellStyle name="差_2006年34青海" xfId="403"/>
    <cellStyle name="差_其他部门(按照总人口测算）—20080416_不含人员经费系数" xfId="404"/>
    <cellStyle name="千位分隔 11" xfId="405"/>
    <cellStyle name="差_2006年水利统计指标统计表" xfId="406"/>
    <cellStyle name="差_2006年水利统计指标统计表_财力性转移支付2010年预算参考数" xfId="407"/>
    <cellStyle name="好_县市旗测算-新科目（20080626）_县市旗测算-新科目（含人口规模效应）_财力性转移支付2010年预算参考数" xfId="408"/>
    <cellStyle name="差_2007年收支情况及2008年收支预计表(汇总表)" xfId="409"/>
    <cellStyle name="强调 1" xfId="410"/>
    <cellStyle name="差_2007年一般预算支出剔除" xfId="411"/>
    <cellStyle name="好_县市旗测算-新科目（20080626）_县市旗测算-新科目（含人口规模效应）" xfId="412"/>
    <cellStyle name="差_2007年一般预算支出剔除_财力性转移支付2010年预算参考数" xfId="413"/>
    <cellStyle name="差_2007一般预算支出口径剔除表_财力性转移支付2010年预算参考数" xfId="414"/>
    <cellStyle name="差_2008计算资料（8月5）" xfId="415"/>
    <cellStyle name="差_县区合并测算20080421_县市旗测算-新科目（含人口规模效应）" xfId="416"/>
    <cellStyle name="好_全国友协2010年度中央部门决算（草案）" xfId="417"/>
    <cellStyle name="差_2008年全省汇总收支计算表" xfId="418"/>
    <cellStyle name="好_县市旗测算-新科目（20080627）" xfId="419"/>
    <cellStyle name="好_市辖区测算-新科目（20080626）_县市旗测算-新科目（含人口规模效应）" xfId="420"/>
    <cellStyle name="差_2008年一般预算支出预计" xfId="421"/>
    <cellStyle name="链接单元格 2" xfId="422"/>
    <cellStyle name="差_2008年预计支出与2007年对比" xfId="423"/>
    <cellStyle name="差_2008年支出核定" xfId="424"/>
    <cellStyle name="差_2008年支出调整" xfId="425"/>
    <cellStyle name="差_2008年支出调整_财力性转移支付2010年预算参考数" xfId="426"/>
    <cellStyle name="好_河南 缺口县区测算(地方填报)" xfId="427"/>
    <cellStyle name="差_2015年社会保险基金预算草案表样（报人大）" xfId="428"/>
    <cellStyle name="好_14安徽_财力性转移支付2010年预算参考数" xfId="429"/>
    <cellStyle name="差_2016年科目0114" xfId="430"/>
    <cellStyle name="差_28四川" xfId="431"/>
    <cellStyle name="差_2016人代会附表（2015-9-11）（姚局）-财经委" xfId="432"/>
    <cellStyle name="差_20河南" xfId="433"/>
    <cellStyle name="差_20河南_财力性转移支付2010年预算参考数" xfId="434"/>
    <cellStyle name="好_530623_2006年县级财政报表附表" xfId="435"/>
    <cellStyle name="差_22湖南" xfId="436"/>
    <cellStyle name="好_卫生部门" xfId="437"/>
    <cellStyle name="差_不含人员经费系数" xfId="438"/>
    <cellStyle name="差_27重庆_财力性转移支付2010年预算参考数" xfId="439"/>
    <cellStyle name="好_14安徽" xfId="440"/>
    <cellStyle name="差_28四川_财力性转移支付2010年预算参考数" xfId="441"/>
    <cellStyle name="差_检验表（调整后）" xfId="442"/>
    <cellStyle name="千位分隔 4" xfId="443"/>
    <cellStyle name="差_33甘肃" xfId="444"/>
    <cellStyle name="好_县市旗测算20080508_不含人员经费系数" xfId="445"/>
    <cellStyle name="差_34青海" xfId="446"/>
    <cellStyle name="强调文字颜色 2 2" xfId="447"/>
    <cellStyle name="差_文体广播事业(按照总人口测算）—20080416_民生政策最低支出需求" xfId="448"/>
    <cellStyle name="差_34青海_1" xfId="449"/>
    <cellStyle name="千位分隔 3 2 2" xfId="450"/>
    <cellStyle name="差_34青海_1_财力性转移支付2010年预算参考数" xfId="451"/>
    <cellStyle name="差_5.中央部门决算（草案)-1" xfId="452"/>
    <cellStyle name="差_530629_2006年县级财政报表附表" xfId="453"/>
    <cellStyle name="差_5334_2006年迪庆县级财政报表附表" xfId="454"/>
    <cellStyle name="差_Book1" xfId="455"/>
    <cellStyle name="好_市辖区测算-新科目（20080626）" xfId="456"/>
    <cellStyle name="差_Book1_财力性转移支付2010年预算参考数" xfId="457"/>
    <cellStyle name="差_平邑" xfId="458"/>
    <cellStyle name="好_云南 缺口县区测算(地方填报)_财力性转移支付2010年预算参考数" xfId="459"/>
    <cellStyle name="好_文体广播事业(按照总人口测算）—20080416_县市旗测算-新科目（含人口规模效应）" xfId="460"/>
    <cellStyle name="差_Book2_财力性转移支付2010年预算参考数" xfId="461"/>
    <cellStyle name="差_M01-2(州市补助收入)" xfId="462"/>
    <cellStyle name="差_宝坻区" xfId="463"/>
    <cellStyle name="差_报表" xfId="464"/>
    <cellStyle name="差_财政供养人员" xfId="465"/>
    <cellStyle name="差_其他部门(按照总人口测算）—20080416_民生政策最低支出需求" xfId="466"/>
    <cellStyle name="常规 11" xfId="467"/>
    <cellStyle name="差_财政供养人员_财力性转移支付2010年预算参考数" xfId="468"/>
    <cellStyle name="差_其他部门(按照总人口测算）—20080416_民生政策最低支出需求_财力性转移支付2010年预算参考数" xfId="469"/>
    <cellStyle name="差_测算结果" xfId="470"/>
    <cellStyle name="差_测算结果汇总" xfId="471"/>
    <cellStyle name="差_成本差异系数" xfId="472"/>
    <cellStyle name="差_成本差异系数（含人口规模）" xfId="473"/>
    <cellStyle name="差_成本差异系数（含人口规模）_财力性转移支付2010年预算参考数" xfId="474"/>
    <cellStyle name="差_成本差异系数_财力性转移支付2010年预算参考数" xfId="475"/>
    <cellStyle name="差_城建部门" xfId="476"/>
    <cellStyle name="差_农林水和城市维护标准支出20080505－县区合计" xfId="477"/>
    <cellStyle name="差_出版署2010年度中央部门决算草案" xfId="478"/>
    <cellStyle name="好_其他部门(按照总人口测算）—20080416_不含人员经费系数_财力性转移支付2010年预算参考数" xfId="479"/>
    <cellStyle name="好_34青海_1_财力性转移支付2010年预算参考数" xfId="480"/>
    <cellStyle name="差_行政（人员）_民生政策最低支出需求" xfId="481"/>
    <cellStyle name="差_第五部分(才淼、饶永宏）" xfId="482"/>
    <cellStyle name="差_市辖区测算-新科目（20080626）_民生政策最低支出需求_财力性转移支付2010年预算参考数" xfId="483"/>
    <cellStyle name="千位分隔 5 2" xfId="484"/>
    <cellStyle name="差_第一部分：综合全" xfId="485"/>
    <cellStyle name="差_分析缺口率" xfId="486"/>
    <cellStyle name="差_分析缺口率_财力性转移支付2010年预算参考数" xfId="487"/>
    <cellStyle name="差_司法部2010年度中央部门决算（草案）报" xfId="488"/>
    <cellStyle name="差_分县成本差异系数" xfId="489"/>
    <cellStyle name="差_市辖区测算20080510" xfId="490"/>
    <cellStyle name="差_分县成本差异系数_不含人员经费系数" xfId="491"/>
    <cellStyle name="差_市辖区测算20080510_不含人员经费系数" xfId="492"/>
    <cellStyle name="差_分县成本差异系数_不含人员经费系数_财力性转移支付2010年预算参考数" xfId="493"/>
    <cellStyle name="差_市辖区测算20080510_不含人员经费系数_财力性转移支付2010年预算参考数" xfId="494"/>
    <cellStyle name="差_分县成本差异系数_财力性转移支付2010年预算参考数" xfId="495"/>
    <cellStyle name="差_市辖区测算20080510_财力性转移支付2010年预算参考数" xfId="496"/>
    <cellStyle name="差_附表" xfId="497"/>
    <cellStyle name="差_附表_财力性转移支付2010年预算参考数" xfId="498"/>
    <cellStyle name="差_行政(燃修费)" xfId="499"/>
    <cellStyle name="差_行政(燃修费)_不含人员经费系数" xfId="500"/>
    <cellStyle name="差_行政(燃修费)_不含人员经费系数_财力性转移支付2010年预算参考数" xfId="501"/>
    <cellStyle name="好_县市旗测算-新科目（20080626）" xfId="502"/>
    <cellStyle name="差_行政(燃修费)_财力性转移支付2010年预算参考数" xfId="503"/>
    <cellStyle name="差_行政(燃修费)_民生政策最低支出需求_财力性转移支付2010年预算参考数" xfId="504"/>
    <cellStyle name="差_行政(燃修费)_县市旗测算-新科目（含人口规模效应）" xfId="505"/>
    <cellStyle name="差_行政(燃修费)_县市旗测算-新科目（含人口规模效应）_财力性转移支付2010年预算参考数" xfId="506"/>
    <cellStyle name="好_文体广播部门" xfId="507"/>
    <cellStyle name="常规 11_财力性转移支付2009年预算参考数" xfId="508"/>
    <cellStyle name="差_行政（人员）" xfId="509"/>
    <cellStyle name="好_文体广播事业(按照总人口测算）—20080416_不含人员经费系数_财力性转移支付2010年预算参考数" xfId="510"/>
    <cellStyle name="好_1110洱源县_财力性转移支付2010年预算参考数" xfId="511"/>
    <cellStyle name="差_行政（人员）_不含人员经费系数" xfId="512"/>
    <cellStyle name="差_行政（人员）_不含人员经费系数_财力性转移支付2010年预算参考数" xfId="513"/>
    <cellStyle name="差_缺口县区测算(按核定人数)" xfId="514"/>
    <cellStyle name="差_行政（人员）_财力性转移支付2010年预算参考数" xfId="515"/>
    <cellStyle name="常规 2_004-2010年增消两税返还情况表" xfId="516"/>
    <cellStyle name="差_行政（人员）_民生政策最低支出需求_财力性转移支付2010年预算参考数" xfId="517"/>
    <cellStyle name="差_行政（人员）_县市旗测算-新科目（含人口规模效应）_财力性转移支付2010年预算参考数" xfId="518"/>
    <cellStyle name="差_行政公检法测算_财力性转移支付2010年预算参考数" xfId="519"/>
    <cellStyle name="差_行政公检法测算_县市旗测算-新科目（含人口规模效应）_财力性转移支付2010年预算参考数" xfId="520"/>
    <cellStyle name="差_河南 缺口县区测算(地方填报)" xfId="521"/>
    <cellStyle name="差_河南 缺口县区测算(地方填报)_财力性转移支付2010年预算参考数" xfId="522"/>
    <cellStyle name="好_市辖区测算-新科目（20080626）_民生政策最低支出需求" xfId="523"/>
    <cellStyle name="差_河南 缺口县区测算(地方填报白)_财力性转移支付2010年预算参考数" xfId="524"/>
    <cellStyle name="差_核定人数对比" xfId="525"/>
    <cellStyle name="好_2006年28四川_财力性转移支付2010年预算参考数" xfId="526"/>
    <cellStyle name="差_核定人数对比_财力性转移支付2010年预算参考数" xfId="527"/>
    <cellStyle name="差_核定人数下发表_财力性转移支付2010年预算参考数" xfId="528"/>
    <cellStyle name="差_卫生(按照总人口测算）—20080416_不含人员经费系数_财力性转移支付2010年预算参考数" xfId="529"/>
    <cellStyle name="差_汇总" xfId="530"/>
    <cellStyle name="好_一般预算支出口径剔除表_财力性转移支付2010年预算参考数" xfId="531"/>
    <cellStyle name="差_卫生(按照总人口测算）—20080416_不含人员经费系数" xfId="532"/>
    <cellStyle name="差_汇总_财力性转移支付2010年预算参考数" xfId="533"/>
    <cellStyle name="好_一般预算支出口径剔除表" xfId="534"/>
    <cellStyle name="差_汇总表" xfId="535"/>
    <cellStyle name="差_县区合并测算20080421" xfId="536"/>
    <cellStyle name="差_汇总表4" xfId="537"/>
    <cellStyle name="差_县区合并测算20080421_财力性转移支付2010年预算参考数" xfId="538"/>
    <cellStyle name="差_汇总表4_财力性转移支付2010年预算参考数" xfId="539"/>
    <cellStyle name="差_汇总表提前告知区县" xfId="540"/>
    <cellStyle name="差_汇总-县级财政报表附表" xfId="541"/>
    <cellStyle name="分级显示行_1_13区汇总" xfId="542"/>
    <cellStyle name="差_检验表" xfId="543"/>
    <cellStyle name="差_教育(按照总人口测算）—20080416" xfId="544"/>
    <cellStyle name="好_2007一般预算支出口径剔除表_财力性转移支付2010年预算参考数" xfId="545"/>
    <cellStyle name="差_教育(按照总人口测算）—20080416_财力性转移支付2010年预算参考数" xfId="546"/>
    <cellStyle name="差_教育(按照总人口测算）—20080416_民生政策最低支出需求" xfId="547"/>
    <cellStyle name="差_教育(按照总人口测算）—20080416_民生政策最低支出需求_财力性转移支付2010年预算参考数" xfId="548"/>
    <cellStyle name="好_市辖区测算-新科目（20080626）_不含人员经费系数" xfId="549"/>
    <cellStyle name="差_民生政策最低支出需求_财力性转移支付2010年预算参考数" xfId="550"/>
    <cellStyle name="常规_（20091202）人代会附表-表样" xfId="551"/>
    <cellStyle name="差_教育(按照总人口测算）—20080416_县市旗测算-新科目（含人口规模效应）" xfId="552"/>
    <cellStyle name="差_民生政策最低支出需求" xfId="553"/>
    <cellStyle name="常规 23" xfId="554"/>
    <cellStyle name="常规 18" xfId="555"/>
    <cellStyle name="差_总人口" xfId="556"/>
    <cellStyle name="差_山东省民生支出标准" xfId="557"/>
    <cellStyle name="差_农林水和城市维护标准支出20080505－县区合计_不含人员经费系数" xfId="558"/>
    <cellStyle name="差_总人口_财力性转移支付2010年预算参考数" xfId="559"/>
    <cellStyle name="差_山东省民生支出标准_财力性转移支付2010年预算参考数" xfId="560"/>
    <cellStyle name="差_农林水和城市维护标准支出20080505－县区合计_不含人员经费系数_财力性转移支付2010年预算参考数" xfId="561"/>
    <cellStyle name="差_卫生(按照总人口测算）—20080416_县市旗测算-新科目（含人口规模效应）_财力性转移支付2010年预算参考数" xfId="562"/>
    <cellStyle name="差_人员工资和公用经费2" xfId="563"/>
    <cellStyle name="差_农林水和城市维护标准支出20080505－县区合计_民生政策最低支出需求" xfId="564"/>
    <cellStyle name="差_社保处下达区县2015年指标（第二批）" xfId="565"/>
    <cellStyle name="差_人员工资和公用经费2_财力性转移支付2010年预算参考数" xfId="566"/>
    <cellStyle name="差_农林水和城市维护标准支出20080505－县区合计_民生政策最低支出需求_财力性转移支付2010年预算参考数" xfId="567"/>
    <cellStyle name="千位分隔[0] 2 2" xfId="568"/>
    <cellStyle name="差_农林水和城市维护标准支出20080505－县区合计_县市旗测算-新科目（含人口规模效应）_财力性转移支付2010年预算参考数" xfId="569"/>
    <cellStyle name="差_其他部门(按照总人口测算）—20080416" xfId="570"/>
    <cellStyle name="통화 [0]_BOILER-CO1" xfId="571"/>
    <cellStyle name="常规 22" xfId="572"/>
    <cellStyle name="常规 17" xfId="573"/>
    <cellStyle name="差_其他部门(按照总人口测算）—20080416_县市旗测算-新科目（含人口规模效应）" xfId="574"/>
    <cellStyle name="好_教育(按照总人口测算）—20080416_民生政策最低支出需求_财力性转移支付2010年预算参考数" xfId="575"/>
    <cellStyle name="好_缺口县区测算_财力性转移支付2010年预算参考数" xfId="576"/>
    <cellStyle name="后继超级链接" xfId="577"/>
    <cellStyle name="差_青海 缺口县区测算(地方填报)_财力性转移支付2010年预算参考数" xfId="578"/>
    <cellStyle name="差_县市旗测算-新科目（20080626）_民生政策最低支出需求_财力性转移支付2010年预算参考数" xfId="579"/>
    <cellStyle name="差_市辖区测算-新科目（20080626）_县市旗测算-新科目（含人口规模效应）" xfId="580"/>
    <cellStyle name="差_缺口县区测算" xfId="581"/>
    <cellStyle name="差_危改资金测算_财力性转移支付2010年预算参考数" xfId="582"/>
    <cellStyle name="差_缺口县区测算（11.13）" xfId="583"/>
    <cellStyle name="差_缺口县区测算（11.13）_财力性转移支付2010年预算参考数" xfId="584"/>
    <cellStyle name="好_数据--基础数据--预算组--2015年人代会预算部分--2015.01.20--人代会前第6稿--按姚局意见改--调市级项级明细_天津市2017年预算公开表样" xfId="585"/>
    <cellStyle name="常规 4" xfId="586"/>
    <cellStyle name="好_总人口_财力性转移支付2010年预算参考数" xfId="587"/>
    <cellStyle name="差_缺口县区测算(按2007支出增长25%测算)" xfId="588"/>
    <cellStyle name="差_缺口县区测算(按2007支出增长25%测算)_财力性转移支付2010年预算参考数" xfId="589"/>
    <cellStyle name="差_市辖区测算-新科目（20080626）_县市旗测算-新科目（含人口规模效应）_财力性转移支付2010年预算参考数" xfId="590"/>
    <cellStyle name="差_缺口县区测算_财力性转移支付2010年预算参考数" xfId="591"/>
    <cellStyle name="差_人员工资和公用经费" xfId="592"/>
    <cellStyle name="好_其他部门(按照总人口测算）—20080416_财力性转移支付2010年预算参考数" xfId="593"/>
    <cellStyle name="差_市辖区测算20080510_县市旗测算-新科目（含人口规模效应）" xfId="594"/>
    <cellStyle name="差_人员工资和公用经费_财力性转移支付2010年预算参考数" xfId="595"/>
    <cellStyle name="常规 3 2 2" xfId="596"/>
    <cellStyle name="差_人员工资和公用经费3_财力性转移支付2010年预算参考数" xfId="597"/>
    <cellStyle name="差_市辖区测算-新科目（20080626）_不含人员经费系数" xfId="598"/>
    <cellStyle name="差_市辖区测算-新科目（20080626）_不含人员经费系数_财力性转移支付2010年预算参考数" xfId="599"/>
    <cellStyle name="好_2008年支出调整" xfId="600"/>
    <cellStyle name="差_市辖区测算-新科目（20080626）_财力性转移支付2010年预算参考数" xfId="601"/>
    <cellStyle name="差_市辖区测算-新科目（20080626）_民生政策最低支出需求" xfId="602"/>
    <cellStyle name="常规 27" xfId="603"/>
    <cellStyle name="差_县区合并测算20080423(按照各省比重）_民生政策最低支出需求" xfId="604"/>
    <cellStyle name="差_数据--基础数据--预算组--2015年人代会预算部分--2015.01.20--人代会前第6稿--按姚局意见改--调市级项级明细_区县政府预算公开整改--表" xfId="605"/>
    <cellStyle name="差_数据--基础数据--预算组--2015年人代会预算部分--2015.01.20--人代会前第6稿--按姚局意见改--调市级项级明细_政府预算公开模板" xfId="606"/>
    <cellStyle name="差_同德_财力性转移支付2010年预算参考数" xfId="607"/>
    <cellStyle name="差_县市旗测算20080508_不含人员经费系数_财力性转移支付2010年预算参考数" xfId="608"/>
    <cellStyle name="差_危改资金测算" xfId="609"/>
    <cellStyle name="差_卫生(按照总人口测算）—20080416" xfId="610"/>
    <cellStyle name="常规 29" xfId="611"/>
    <cellStyle name="差_卫生(按照总人口测算）—20080416_财力性转移支付2010年预算参考数" xfId="612"/>
    <cellStyle name="差_县市旗测算-新科目（20080626）_不含人员经费系数_财力性转移支付2010年预算参考数" xfId="613"/>
    <cellStyle name="差_卫生(按照总人口测算）—20080416_民生政策最低支出需求" xfId="614"/>
    <cellStyle name="好_0605石屏县" xfId="615"/>
    <cellStyle name="差_卫生(按照总人口测算）—20080416_民生政策最低支出需求_财力性转移支付2010年预算参考数" xfId="616"/>
    <cellStyle name="好_0605石屏县_财力性转移支付2010年预算参考数" xfId="617"/>
    <cellStyle name="好_市辖区测算20080510_不含人员经费系数" xfId="618"/>
    <cellStyle name="差_卫生部门" xfId="619"/>
    <cellStyle name="差_卫生部门_财力性转移支付2010年预算参考数" xfId="620"/>
    <cellStyle name="好_文体广播事业(按照总人口测算）—20080416" xfId="621"/>
    <cellStyle name="差_文体广播部门" xfId="622"/>
    <cellStyle name="好_M01-2(州市补助收入)" xfId="623"/>
    <cellStyle name="差_文体广播事业(按照总人口测算）—20080416_不含人员经费系数_财力性转移支付2010年预算参考数" xfId="624"/>
    <cellStyle name="差_文体广播事业(按照总人口测算）—20080416_县市旗测算-新科目（含人口规模效应）" xfId="625"/>
    <cellStyle name="差_文体广播事业(按照总人口测算）—20080416_县市旗测算-新科目（含人口规模效应）_财力性转移支付2010年预算参考数" xfId="626"/>
    <cellStyle name="差_县区合并测算20080421_不含人员经费系数_财力性转移支付2010年预算参考数" xfId="627"/>
    <cellStyle name="差_县区合并测算20080421_不含人员经费系数" xfId="628"/>
    <cellStyle name="差_县市旗测算-新科目（20080627）_县市旗测算-新科目（含人口规模效应）_财力性转移支付2010年预算参考数" xfId="629"/>
    <cellStyle name="差_县区合并测算20080421_民生政策最低支出需求_财力性转移支付2010年预算参考数" xfId="630"/>
    <cellStyle name="差_县市旗测算-新科目（20080626）" xfId="631"/>
    <cellStyle name="差_县区合并测算20080423(按照各省比重）" xfId="632"/>
    <cellStyle name="差_县区合并测算20080423(按照各省比重）_不含人员经费系数_财力性转移支付2010年预算参考数" xfId="633"/>
    <cellStyle name="千位分隔 6" xfId="634"/>
    <cellStyle name="差_县区合并测算20080423(按照各省比重）_财力性转移支付2010年预算参考数" xfId="635"/>
    <cellStyle name="差_县区合并测算20080423(按照各省比重）_民生政策最低支出需求_财力性转移支付2010年预算参考数" xfId="636"/>
    <cellStyle name="差_县区合并测算20080423(按照各省比重）_县市旗测算-新科目（含人口规模效应）" xfId="637"/>
    <cellStyle name="差_县市旗测算20080508_不含人员经费系数" xfId="638"/>
    <cellStyle name="差_县市旗测算20080508_财力性转移支付2010年预算参考数" xfId="639"/>
    <cellStyle name="差_县市旗测算20080508_县市旗测算-新科目（含人口规模效应）" xfId="640"/>
    <cellStyle name="差_县市旗测算-新科目（20080626）_财力性转移支付2010年预算参考数" xfId="641"/>
    <cellStyle name="差_县市旗测算-新科目（20080626）_县市旗测算-新科目（含人口规模效应）" xfId="642"/>
    <cellStyle name="差_县市旗测算-新科目（20080627）_不含人员经费系数" xfId="643"/>
    <cellStyle name="差_县市旗测算-新科目（20080627）_不含人员经费系数_财力性转移支付2010年预算参考数" xfId="644"/>
    <cellStyle name="差_县市旗测算-新科目（20080627）_财力性转移支付2010年预算参考数" xfId="645"/>
    <cellStyle name="好_自行调整差异系数顺序_财力性转移支付2010年预算参考数" xfId="646"/>
    <cellStyle name="差_县市旗测算-新科目（20080627）_民生政策最低支出需求" xfId="647"/>
    <cellStyle name="差_县市旗测算-新科目（20080627）_民生政策最低支出需求_财力性转移支付2010年预算参考数" xfId="648"/>
    <cellStyle name="差_一般预算支出口径剔除表" xfId="649"/>
    <cellStyle name="差_云南 缺口县区测算(地方填报)_财力性转移支付2010年预算参考数" xfId="650"/>
    <cellStyle name="常规 11 2" xfId="651"/>
    <cellStyle name="好_县区合并测算20080423(按照各省比重）_民生政策最低支出需求" xfId="652"/>
    <cellStyle name="常规 11 2 2" xfId="653"/>
    <cellStyle name="常规 14" xfId="654"/>
    <cellStyle name="好_安徽 缺口县区测算(地方填报)1" xfId="655"/>
    <cellStyle name="常规 21" xfId="656"/>
    <cellStyle name="常规 16" xfId="657"/>
    <cellStyle name="好_行政（人员）_民生政策最低支出需求" xfId="658"/>
    <cellStyle name="好_行政公检法测算_民生政策最低支出需求_财力性转移支付2010年预算参考数" xfId="659"/>
    <cellStyle name="常规 24" xfId="660"/>
    <cellStyle name="常规 19" xfId="661"/>
    <cellStyle name="常规 25" xfId="662"/>
    <cellStyle name="常规 3 2" xfId="663"/>
    <cellStyle name="好_危改资金测算" xfId="664"/>
    <cellStyle name="常规 4 2" xfId="665"/>
    <cellStyle name="好_汇总表4_财力性转移支付2010年预算参考数" xfId="666"/>
    <cellStyle name="常规 4 3" xfId="667"/>
    <cellStyle name="常规 54" xfId="668"/>
    <cellStyle name="常规 56" xfId="669"/>
    <cellStyle name="常规 7" xfId="670"/>
    <cellStyle name="常规 7 2" xfId="671"/>
    <cellStyle name="常规 8" xfId="672"/>
    <cellStyle name="常规 9" xfId="673"/>
    <cellStyle name="常规_（20091202）人代会附表-表样 2 2 2" xfId="674"/>
    <cellStyle name="好_核定人数对比" xfId="675"/>
    <cellStyle name="常规_（修改后）新科目人代会报表---印刷稿5.8" xfId="676"/>
    <cellStyle name="好_文体广播事业(按照总人口测算）—20080416_民生政策最低支出需求" xfId="677"/>
    <cellStyle name="常规_2006年支出预算表（2006-02-24）最最后稿" xfId="678"/>
    <cellStyle name="常规_2014-09-26-关于我市全口径预算编制情况的报告（附表）" xfId="679"/>
    <cellStyle name="常规_2015年社会保险基金预算草案表样（报人大）" xfId="680"/>
    <cellStyle name="常规_格式--2015人代会附表-屈开开提供--2015.01.10" xfId="681"/>
    <cellStyle name="超级链接" xfId="682"/>
    <cellStyle name="好 2" xfId="683"/>
    <cellStyle name="好_05潍坊" xfId="684"/>
    <cellStyle name="好_07临沂" xfId="685"/>
    <cellStyle name="好_09黑龙江" xfId="686"/>
    <cellStyle name="好_09黑龙江_财力性转移支付2010年预算参考数" xfId="687"/>
    <cellStyle name="好_1" xfId="688"/>
    <cellStyle name="好_1_财力性转移支付2010年预算参考数" xfId="689"/>
    <cellStyle name="好_1110洱源县" xfId="690"/>
    <cellStyle name="好_文体广播事业(按照总人口测算）—20080416_不含人员经费系数" xfId="691"/>
    <cellStyle name="好_11大理" xfId="692"/>
    <cellStyle name="好_12滨州" xfId="693"/>
    <cellStyle name="好_12滨州_财力性转移支付2010年预算参考数" xfId="694"/>
    <cellStyle name="好_2" xfId="695"/>
    <cellStyle name="好_2_财力性转移支付2010年预算参考数" xfId="696"/>
    <cellStyle name="好_2006年22湖南" xfId="697"/>
    <cellStyle name="好_2006年22湖南_财力性转移支付2010年预算参考数" xfId="698"/>
    <cellStyle name="好_2006年27重庆" xfId="699"/>
    <cellStyle name="注释 2" xfId="700"/>
    <cellStyle name="好_2006年27重庆_财力性转移支付2010年预算参考数" xfId="701"/>
    <cellStyle name="好_2006年28四川" xfId="702"/>
    <cellStyle name="好_2006年30云南" xfId="703"/>
    <cellStyle name="好_2006年33甘肃" xfId="704"/>
    <cellStyle name="好_2006年34青海" xfId="705"/>
    <cellStyle name="好_2006年34青海_财力性转移支付2010年预算参考数" xfId="706"/>
    <cellStyle name="好_2006年全省财力计算表（中央、决算）" xfId="707"/>
    <cellStyle name="好_测算结果_财力性转移支付2010年预算参考数" xfId="708"/>
    <cellStyle name="好_2006年水利统计指标统计表" xfId="709"/>
    <cellStyle name="好_2006年水利统计指标统计表_财力性转移支付2010年预算参考数" xfId="710"/>
    <cellStyle name="好_2007年收支情况及2008年收支预计表(汇总表)" xfId="711"/>
    <cellStyle name="好_2007年收支情况及2008年收支预计表(汇总表)_财力性转移支付2010年预算参考数" xfId="712"/>
    <cellStyle name="好_2007年一般预算支出剔除" xfId="713"/>
    <cellStyle name="千位分隔 4 3" xfId="714"/>
    <cellStyle name="好_2007一般预算支出口径剔除表" xfId="715"/>
    <cellStyle name="好_2008计算资料（8月5）" xfId="716"/>
    <cellStyle name="好_2008年全省汇总收支计算表" xfId="717"/>
    <cellStyle name="好_2008年全省汇总收支计算表_财力性转移支付2010年预算参考数" xfId="718"/>
    <cellStyle name="好_2008年支出核定" xfId="719"/>
    <cellStyle name="好_2008年支出调整_财力性转移支付2010年预算参考数" xfId="720"/>
    <cellStyle name="好_28四川" xfId="721"/>
    <cellStyle name="好_2015年社会保险基金预算草案表样（报人大）" xfId="722"/>
    <cellStyle name="好_2016年科目0114" xfId="723"/>
    <cellStyle name="好_2016人代会附表（2015-9-11）（姚局）-财经委" xfId="724"/>
    <cellStyle name="好_20河南" xfId="725"/>
    <cellStyle name="好_20河南_财力性转移支付2010年预算参考数" xfId="726"/>
    <cellStyle name="好_22湖南" xfId="727"/>
    <cellStyle name="好_22湖南_财力性转移支付2010年预算参考数" xfId="728"/>
    <cellStyle name="适中 2" xfId="729"/>
    <cellStyle name="好_27重庆_财力性转移支付2010年预算参考数" xfId="730"/>
    <cellStyle name="好_平邑_财力性转移支付2010年预算参考数" xfId="731"/>
    <cellStyle name="好_28四川_财力性转移支付2010年预算参考数" xfId="732"/>
    <cellStyle name="好_30云南" xfId="733"/>
    <cellStyle name="好_30云南_1" xfId="734"/>
    <cellStyle name="好_30云南_1_财力性转移支付2010年预算参考数" xfId="735"/>
    <cellStyle name="数字" xfId="736"/>
    <cellStyle name="好_33甘肃" xfId="737"/>
    <cellStyle name="好_34青海_1" xfId="738"/>
    <cellStyle name="好_其他部门(按照总人口测算）—20080416_不含人员经费系数" xfId="739"/>
    <cellStyle name="好_5.中央部门决算（草案)-1" xfId="740"/>
    <cellStyle name="好_530629_2006年县级财政报表附表" xfId="741"/>
    <cellStyle name="好_5334_2006年迪庆县级财政报表附表" xfId="742"/>
    <cellStyle name="好_Book1" xfId="743"/>
    <cellStyle name="好_Book2" xfId="744"/>
    <cellStyle name="强调文字颜色 6 2" xfId="745"/>
    <cellStyle name="好_gdp" xfId="746"/>
    <cellStyle name="输出 2" xfId="747"/>
    <cellStyle name="好_安徽 缺口县区测算(地方填报)1_财力性转移支付2010年预算参考数" xfId="748"/>
    <cellStyle name="好_宝坻区" xfId="749"/>
    <cellStyle name="好_报表" xfId="750"/>
    <cellStyle name="好_财政供养人员" xfId="751"/>
    <cellStyle name="好_人员工资和公用经费2_财力性转移支付2010年预算参考数" xfId="752"/>
    <cellStyle name="好_财政供养人员_财力性转移支付2010年预算参考数" xfId="753"/>
    <cellStyle name="好_测算结果" xfId="754"/>
    <cellStyle name="好_测算结果汇总" xfId="755"/>
    <cellStyle name="烹拳 [0]_ +Foil &amp; -FOIL &amp; PAPER" xfId="756"/>
    <cellStyle name="好_测算结果汇总_财力性转移支付2010年预算参考数" xfId="757"/>
    <cellStyle name="好_缺口县区测算(财政部标准)" xfId="758"/>
    <cellStyle name="好_成本差异系数（含人口规模）" xfId="759"/>
    <cellStyle name="好_成本差异系数_财力性转移支付2010年预算参考数" xfId="760"/>
    <cellStyle name="好_县区合并测算20080423(按照各省比重）_不含人员经费系数" xfId="761"/>
    <cellStyle name="好_城建部门" xfId="762"/>
    <cellStyle name="好_出版署2010年度中央部门决算草案" xfId="763"/>
    <cellStyle name="千位分隔 5 2 2" xfId="764"/>
    <cellStyle name="好_第五部分(才淼、饶永宏）" xfId="765"/>
    <cellStyle name="好_分析缺口率" xfId="766"/>
    <cellStyle name="好_检验表（调整后）" xfId="767"/>
    <cellStyle name="好_分县成本差异系数" xfId="768"/>
    <cellStyle name="千位分隔 2" xfId="769"/>
    <cellStyle name="好_分县成本差异系数_不含人员经费系数" xfId="770"/>
    <cellStyle name="好_分县成本差异系数_不含人员经费系数_财力性转移支付2010年预算参考数" xfId="771"/>
    <cellStyle name="好_分县成本差异系数_财力性转移支付2010年预算参考数" xfId="772"/>
    <cellStyle name="好_其他部门(按照总人口测算）—20080416" xfId="773"/>
    <cellStyle name="好_分县成本差异系数_民生政策最低支出需求" xfId="774"/>
    <cellStyle name="好_县区合并测算20080421_县市旗测算-新科目（含人口规模效应）_财力性转移支付2010年预算参考数" xfId="775"/>
    <cellStyle name="好_分县成本差异系数_民生政策最低支出需求_财力性转移支付2010年预算参考数" xfId="776"/>
    <cellStyle name="好_附表_财力性转移支付2010年预算参考数" xfId="777"/>
    <cellStyle name="好_农林水和城市维护标准支出20080505－县区合计_不含人员经费系数_财力性转移支付2010年预算参考数" xfId="778"/>
    <cellStyle name="好_行政(燃修费)_不含人员经费系数" xfId="779"/>
    <cellStyle name="好_行政(燃修费)_财力性转移支付2010年预算参考数" xfId="780"/>
    <cellStyle name="好_行政(燃修费)_民生政策最低支出需求" xfId="781"/>
    <cellStyle name="好_行政(燃修费)_民生政策最低支出需求_财力性转移支付2010年预算参考数" xfId="782"/>
    <cellStyle name="好_行政(燃修费)_县市旗测算-新科目（含人口规模效应）" xfId="783"/>
    <cellStyle name="好_行政(燃修费)_县市旗测算-新科目（含人口规模效应）_财力性转移支付2010年预算参考数" xfId="784"/>
    <cellStyle name="好_行政（人员）" xfId="785"/>
    <cellStyle name="好_人员工资和公用经费3_财力性转移支付2010年预算参考数" xfId="786"/>
    <cellStyle name="千位分隔 5 3" xfId="787"/>
    <cellStyle name="好_行政（人员）_不含人员经费系数_财力性转移支付2010年预算参考数" xfId="788"/>
    <cellStyle name="好_行政（人员）_财力性转移支付2010年预算参考数" xfId="789"/>
    <cellStyle name="好_行政（人员）_县市旗测算-新科目（含人口规模效应）" xfId="790"/>
    <cellStyle name="好_行政（人员）_县市旗测算-新科目（含人口规模效应）_财力性转移支付2010年预算参考数" xfId="791"/>
    <cellStyle name="好_行政公检法测算" xfId="792"/>
    <cellStyle name="好_行政公检法测算_不含人员经费系数" xfId="793"/>
    <cellStyle name="好_行政公检法测算_不含人员经费系数_财力性转移支付2010年预算参考数" xfId="794"/>
    <cellStyle name="好_汇总" xfId="795"/>
    <cellStyle name="好_行政公检法测算_财力性转移支付2010年预算参考数" xfId="796"/>
    <cellStyle name="好_行政公检法测算_民生政策最低支出需求" xfId="797"/>
    <cellStyle name="好_行政公检法测算_县市旗测算-新科目（含人口规模效应）" xfId="798"/>
    <cellStyle name="好_河南 缺口县区测算(地方填报)_财力性转移支付2010年预算参考数" xfId="799"/>
    <cellStyle name="好_核定人数对比_财力性转移支付2010年预算参考数" xfId="800"/>
    <cellStyle name="好_核定人数下发表" xfId="801"/>
    <cellStyle name="好_核定人数下发表_财力性转移支付2010年预算参考数" xfId="802"/>
    <cellStyle name="好_汇总_财力性转移支付2010年预算参考数" xfId="803"/>
    <cellStyle name="好_汇总表" xfId="804"/>
    <cellStyle name="好_汇总表4" xfId="805"/>
    <cellStyle name="好_汇总表提前告知区县" xfId="806"/>
    <cellStyle name="好_汇总-县级财政报表附表" xfId="807"/>
    <cellStyle name="好_教育(按照总人口测算）—20080416_不含人员经费系数" xfId="808"/>
    <cellStyle name="好_教育(按照总人口测算）—20080416_财力性转移支付2010年预算参考数" xfId="809"/>
    <cellStyle name="好_教育(按照总人口测算）—20080416_民生政策最低支出需求" xfId="810"/>
    <cellStyle name="好_缺口县区测算" xfId="811"/>
    <cellStyle name="好_教育(按照总人口测算）—20080416_县市旗测算-新科目（含人口规模效应）_财力性转移支付2010年预算参考数" xfId="812"/>
    <cellStyle name="好_丽江汇总" xfId="813"/>
    <cellStyle name="好_民生政策最低支出需求" xfId="814"/>
    <cellStyle name="好_卫生(按照总人口测算）—20080416_不含人员经费系数_财力性转移支付2010年预算参考数" xfId="815"/>
    <cellStyle name="好_民生政策最低支出需求_财力性转移支付2010年预算参考数" xfId="816"/>
    <cellStyle name="好_农林水和城市维护标准支出20080505－县区合计" xfId="817"/>
    <cellStyle name="好_农林水和城市维护标准支出20080505－县区合计_财力性转移支付2010年预算参考数" xfId="818"/>
    <cellStyle name="好_农林水和城市维护标准支出20080505－县区合计_民生政策最低支出需求" xfId="819"/>
    <cellStyle name="好_农林水和城市维护标准支出20080505－县区合计_民生政策最低支出需求_财力性转移支付2010年预算参考数" xfId="820"/>
    <cellStyle name="好_其他部门(按照总人口测算）—20080416_民生政策最低支出需求" xfId="821"/>
    <cellStyle name="好_其他部门(按照总人口测算）—20080416_民生政策最低支出需求_财力性转移支付2010年预算参考数" xfId="822"/>
    <cellStyle name="好_其他部门(按照总人口测算）—20080416_县市旗测算-新科目（含人口规模效应）_财力性转移支付2010年预算参考数" xfId="823"/>
    <cellStyle name="好_青海 缺口县区测算(地方填报)" xfId="824"/>
    <cellStyle name="好_青海 缺口县区测算(地方填报)_财力性转移支付2010年预算参考数" xfId="825"/>
    <cellStyle name="好_缺口县区测算(按2007支出增长25%测算)_财力性转移支付2010年预算参考数" xfId="826"/>
    <cellStyle name="好_缺口县区测算(按核定人数)" xfId="827"/>
    <cellStyle name="好_缺口县区测算(按核定人数)_财力性转移支付2010年预算参考数" xfId="828"/>
    <cellStyle name="好_缺口县区测算(财政部标准)_财力性转移支付2010年预算参考数" xfId="829"/>
    <cellStyle name="好_人员工资和公用经费" xfId="830"/>
    <cellStyle name="好_人员工资和公用经费_财力性转移支付2010年预算参考数" xfId="831"/>
    <cellStyle name="千位_(人代会用)" xfId="832"/>
    <cellStyle name="好_人员工资和公用经费2" xfId="833"/>
    <cellStyle name="好_山东省民生支出标准_财力性转移支付2010年预算参考数" xfId="834"/>
    <cellStyle name="好_市辖区测算20080510" xfId="835"/>
    <cellStyle name="好_市辖区测算20080510_不含人员经费系数_财力性转移支付2010年预算参考数" xfId="836"/>
    <cellStyle name="好_市辖区测算20080510_财力性转移支付2010年预算参考数" xfId="837"/>
    <cellStyle name="好_市辖区测算20080510_民生政策最低支出需求" xfId="838"/>
    <cellStyle name="好_市辖区测算20080510_民生政策最低支出需求_财力性转移支付2010年预算参考数" xfId="839"/>
    <cellStyle name="好_市辖区测算20080510_县市旗测算-新科目（含人口规模效应）" xfId="840"/>
    <cellStyle name="好_同德" xfId="841"/>
    <cellStyle name="好_市辖区测算-新科目（20080626）_民生政策最低支出需求_财力性转移支付2010年预算参考数" xfId="842"/>
    <cellStyle name="好_数据--基础数据--预算组--2015年人代会预算部分--2015.01.20--人代会前第6稿--按姚局意见改--调市级项级明细_2015年决算公开表" xfId="843"/>
    <cellStyle name="好_数据--基础数据--预算组--2015年人代会预算部分--2015.01.20--人代会前第6稿--按姚局意见改--调市级项级明细_2016年西青区预算公开表" xfId="844"/>
    <cellStyle name="好_数据--基础数据--预算组--2015年人代会预算部分--2015.01.20--人代会前第6稿--按姚局意见改--调市级项级明细_区县政府预算公开整改--表" xfId="845"/>
    <cellStyle name="好_数据--基础数据--预算组--2015年人代会预算部分--2015.01.20--人代会前第6稿--按姚局意见改--调市级项级明细_西青区2016年政府预算公开表" xfId="846"/>
    <cellStyle name="好_数据--基础数据--预算组--2015年人代会预算部分--2015.01.20--人代会前第6稿--按姚局意见改--调市级项级明细_政府预算公开模板" xfId="847"/>
    <cellStyle name="好_司法部2010年度中央部门决算（草案）报" xfId="848"/>
    <cellStyle name="好_危改资金测算_财力性转移支付2010年预算参考数" xfId="849"/>
    <cellStyle name="好_卫生(按照总人口测算）—20080416" xfId="850"/>
    <cellStyle name="好_卫生(按照总人口测算）—20080416_不含人员经费系数" xfId="851"/>
    <cellStyle name="好_卫生(按照总人口测算）—20080416_财力性转移支付2010年预算参考数" xfId="852"/>
    <cellStyle name="好_卫生(按照总人口测算）—20080416_民生政策最低支出需求" xfId="853"/>
    <cellStyle name="好_卫生(按照总人口测算）—20080416_民生政策最低支出需求_财力性转移支付2010年预算参考数" xfId="854"/>
    <cellStyle name="好_卫生(按照总人口测算）—20080416_县市旗测算-新科目（含人口规模效应）" xfId="855"/>
    <cellStyle name="好_卫生(按照总人口测算）—20080416_县市旗测算-新科目（含人口规模效应）_财力性转移支付2010年预算参考数" xfId="856"/>
    <cellStyle name="千位分隔[0] 3" xfId="857"/>
    <cellStyle name="好_文体广播事业(按照总人口测算）—20080416_财力性转移支付2010年预算参考数" xfId="858"/>
    <cellStyle name="好_文体广播事业(按照总人口测算）—20080416_民生政策最低支出需求_财力性转移支付2010年预算参考数" xfId="859"/>
    <cellStyle name="好_文体广播事业(按照总人口测算）—20080416_县市旗测算-新科目（含人口规模效应）_财力性转移支付2010年预算参考数" xfId="860"/>
    <cellStyle name="好_县区合并测算20080421" xfId="861"/>
    <cellStyle name="好_县区合并测算20080421_不含人员经费系数_财力性转移支付2010年预算参考数" xfId="862"/>
    <cellStyle name="好_县区合并测算20080421_民生政策最低支出需求" xfId="863"/>
    <cellStyle name="好_县区合并测算20080421_民生政策最低支出需求_财力性转移支付2010年预算参考数" xfId="864"/>
    <cellStyle name="好_县区合并测算20080421_县市旗测算-新科目（含人口规模效应）" xfId="865"/>
    <cellStyle name="好_县区合并测算20080423(按照各省比重）_不含人员经费系数_财力性转移支付2010年预算参考数" xfId="866"/>
    <cellStyle name="好_县区合并测算20080423(按照各省比重）_财力性转移支付2010年预算参考数" xfId="867"/>
    <cellStyle name="好_县区合并测算20080423(按照各省比重）_民生政策最低支出需求_财力性转移支付2010年预算参考数" xfId="868"/>
    <cellStyle name="好_县区合并测算20080423(按照各省比重）_县市旗测算-新科目（含人口规模效应）" xfId="869"/>
    <cellStyle name="好_县区合并测算20080423(按照各省比重）_县市旗测算-新科目（含人口规模效应）_财力性转移支付2010年预算参考数" xfId="870"/>
    <cellStyle name="好_县市旗测算20080508_民生政策最低支出需求" xfId="871"/>
    <cellStyle name="好_县市旗测算20080508_民生政策最低支出需求_财力性转移支付2010年预算参考数" xfId="872"/>
    <cellStyle name="好_县市旗测算-新科目（20080626）_不含人员经费系数" xfId="873"/>
    <cellStyle name="好_县市旗测算-新科目（20080626）_财力性转移支付2010年预算参考数" xfId="874"/>
    <cellStyle name="好_县市旗测算-新科目（20080626）_民生政策最低支出需求_财力性转移支付2010年预算参考数" xfId="875"/>
    <cellStyle name="好_县市旗测算-新科目（20080627）_不含人员经费系数" xfId="876"/>
    <cellStyle name="好_县市旗测算-新科目（20080627）_不含人员经费系数_财力性转移支付2010年预算参考数" xfId="877"/>
    <cellStyle name="好_重点民生支出需求测算表社保（农村低保）081112" xfId="878"/>
    <cellStyle name="好_县市旗测算-新科目（20080627）_民生政策最低支出需求_财力性转移支付2010年预算参考数" xfId="879"/>
    <cellStyle name="好_县市旗测算-新科目（20080627）_县市旗测算-新科目（含人口规模效应）" xfId="880"/>
    <cellStyle name="好_县市旗测算-新科目（20080627）_县市旗测算-新科目（含人口规模效应）_财力性转移支付2010年预算参考数" xfId="881"/>
    <cellStyle name="好_云南省2008年转移支付测算——州市本级考核部分及政策性测算" xfId="882"/>
    <cellStyle name="好_云南省2008年转移支付测算——州市本级考核部分及政策性测算_财力性转移支付2010年预算参考数" xfId="883"/>
    <cellStyle name="后继超链接" xfId="884"/>
    <cellStyle name="汇总 2" xfId="885"/>
    <cellStyle name="货币 2" xfId="886"/>
    <cellStyle name="计算 2" xfId="887"/>
    <cellStyle name="解释性文本 2" xfId="888"/>
    <cellStyle name="霓付 [0]_ +Foil &amp; -FOIL &amp; PAPER" xfId="889"/>
    <cellStyle name="霓付_ +Foil &amp; -FOIL &amp; PAPER" xfId="890"/>
    <cellStyle name="烹拳_ +Foil &amp; -FOIL &amp; PAPER" xfId="891"/>
    <cellStyle name="普通_ 白土" xfId="892"/>
    <cellStyle name="千分位_ 白土" xfId="893"/>
    <cellStyle name="千位分隔 2 2" xfId="894"/>
    <cellStyle name="千位分隔 2 2 2" xfId="895"/>
    <cellStyle name="千位分隔 2 3" xfId="896"/>
    <cellStyle name="千位分隔 3 2" xfId="897"/>
    <cellStyle name="千位分隔 3 3" xfId="898"/>
    <cellStyle name="千位分隔 4 2" xfId="899"/>
    <cellStyle name="千位分隔 7" xfId="900"/>
    <cellStyle name="千位分隔 8" xfId="901"/>
    <cellStyle name="千位分隔[0] 4" xfId="902"/>
    <cellStyle name="千位分隔[0] 5" xfId="903"/>
    <cellStyle name="千位分隔[0] 6" xfId="904"/>
    <cellStyle name="千位分隔_20151228 2016预算草案中转移支付部分 崔填执行(1)" xfId="905"/>
    <cellStyle name="钎霖_4岿角利" xfId="906"/>
    <cellStyle name="强调文字颜色 3 2" xfId="907"/>
    <cellStyle name="强调文字颜色 5 2" xfId="908"/>
    <cellStyle name="输入 2" xfId="909"/>
    <cellStyle name="未定义" xfId="910"/>
    <cellStyle name="小数" xfId="911"/>
    <cellStyle name="样式 1" xfId="912"/>
    <cellStyle name="표준_0N-HANDLING " xfId="9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externalLink" Target="externalLinks/externalLink13.xml" /><Relationship Id="rId40" Type="http://schemas.openxmlformats.org/officeDocument/2006/relationships/externalLink" Target="externalLinks/externalLink14.xml" /><Relationship Id="rId41" Type="http://schemas.openxmlformats.org/officeDocument/2006/relationships/externalLink" Target="externalLinks/externalLink15.xml" /><Relationship Id="rId42" Type="http://schemas.openxmlformats.org/officeDocument/2006/relationships/externalLink" Target="externalLinks/externalLink16.xml" /><Relationship Id="rId43" Type="http://schemas.openxmlformats.org/officeDocument/2006/relationships/externalLink" Target="externalLinks/externalLink17.xml" /><Relationship Id="rId44" Type="http://schemas.openxmlformats.org/officeDocument/2006/relationships/externalLink" Target="externalLinks/externalLink18.xml" /><Relationship Id="rId45" Type="http://schemas.openxmlformats.org/officeDocument/2006/relationships/externalLink" Target="externalLinks/externalLink19.xml" /><Relationship Id="rId46" Type="http://schemas.openxmlformats.org/officeDocument/2006/relationships/externalLink" Target="externalLinks/externalLink20.xml" /><Relationship Id="rId47" Type="http://schemas.openxmlformats.org/officeDocument/2006/relationships/externalLink" Target="externalLinks/externalLink21.xml" /><Relationship Id="rId48" Type="http://schemas.openxmlformats.org/officeDocument/2006/relationships/externalLink" Target="externalLinks/externalLink22.xml" /><Relationship Id="rId49" Type="http://schemas.openxmlformats.org/officeDocument/2006/relationships/externalLink" Target="externalLinks/externalLink23.xml" /><Relationship Id="rId50" Type="http://schemas.openxmlformats.org/officeDocument/2006/relationships/externalLink" Target="externalLinks/externalLink24.xml" /><Relationship Id="rId51" Type="http://schemas.openxmlformats.org/officeDocument/2006/relationships/externalLink" Target="externalLinks/externalLink25.xml" /><Relationship Id="rId52" Type="http://schemas.openxmlformats.org/officeDocument/2006/relationships/externalLink" Target="externalLinks/externalLink26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1150;&#20844;&#21306;\2014&#24180;&#39044;&#31639;&#31185;&#24037;&#20316;\2014&#24180;&#39044;&#31639;&#20844;&#24320;&#21450;&#19977;&#20844;&#20844;&#24320;\&#36130;&#25919;&#23616;&#20844;&#24320;\&#23454;&#38469;&#20844;&#24320;&#34920;&#21644;&#35828;&#26126;\&#65281;&#65281;&#65281;2013&#24180;&#36130;&#25919;&#25910;&#20837;&#26376;&#25253;-12&#26376;&#65288;20140103&#39044;&#31639;&#31532;&#19971;&#312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39044;&#31639;&#31185;&#24037;&#20316;\2016&#24180;&#20915;&#31639;&#20844;&#24320;\&#24066;&#23616;&#22269;&#24211;&#22788;%20%2043&#21495;&#20844;&#24320;\&#38468;&#20214;%201%20XX&#21306;2016&#24180;&#25919;&#24220;&#20915;&#31639;&#20844;&#24320;&#21442;&#32771;&#34920;&#266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  <sheetName val="杖_xl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DDETABLE "/>
      <sheetName val="#REF"/>
      <sheetName val="XL4Poppy"/>
      <sheetName val="2000地方"/>
      <sheetName val="KKKKKKKK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各年度收费、罚没、专项收入.xls_Shee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XL4Poppy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______"/>
      <sheetName val="K17未交税金、应上交款项及其他未交款"/>
      <sheetName val="49预提费用"/>
      <sheetName val="K18預提費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P10120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车"/>
      <sheetName val="实物标准"/>
      <sheetName val="专项"/>
      <sheetName val="13 铁路配件"/>
      <sheetName val="_x0000__x0000__x0000__x0000__x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车"/>
      <sheetName val="实物标准"/>
      <sheetName val="专项"/>
      <sheetName val="KKKKKKKK"/>
      <sheetName val="XL4Popp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  <sheetName val="预算处报表_预算处表样.xl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_user.SR_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一般公共预算"/>
      <sheetName val="1全区一般收入"/>
      <sheetName val="2全区一般支出"/>
      <sheetName val="3区级一般收入"/>
      <sheetName val="4区级一般支出"/>
      <sheetName val="5一般功能明细"/>
      <sheetName val="6一般经济明细"/>
      <sheetName val="7一般转移支付"/>
      <sheetName val="8专项转移支付明细表"/>
      <sheetName val="9一般债务限额和余额"/>
      <sheetName val="政府性基金预算"/>
      <sheetName val="10全区基金收入"/>
      <sheetName val="11全区基金支出"/>
      <sheetName val="12区级基金收入"/>
      <sheetName val="13区级基金支出"/>
      <sheetName val="14区级基金支出明细"/>
      <sheetName val="15基金转移支付"/>
      <sheetName val="16政府性基金专项转移支付明细"/>
      <sheetName val="17专项债务限额和余额"/>
      <sheetName val="社会保险基金预算"/>
      <sheetName val="18收入"/>
      <sheetName val="19支出"/>
      <sheetName val="国有资本经营预算"/>
      <sheetName val="20国资全区收入"/>
      <sheetName val="21国资全区支出"/>
      <sheetName val="22国资区级收入"/>
      <sheetName val="23国资区级支出"/>
      <sheetName val="24国资转移支付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view="pageBreakPreview" zoomScaleSheetLayoutView="100" workbookViewId="0" topLeftCell="A1">
      <pane xSplit="1" ySplit="4" topLeftCell="B5" activePane="bottomRight" state="frozen"/>
      <selection pane="bottomRight" activeCell="A10" sqref="A10"/>
    </sheetView>
  </sheetViews>
  <sheetFormatPr defaultColWidth="9.00390625" defaultRowHeight="14.25"/>
  <cols>
    <col min="1" max="1" width="60.00390625" style="34" customWidth="1"/>
    <col min="2" max="2" width="55.875" style="161" customWidth="1"/>
    <col min="3" max="3" width="17.25390625" style="162" customWidth="1"/>
    <col min="4" max="6" width="14.25390625" style="162" customWidth="1"/>
    <col min="7" max="7" width="9.00390625" style="35" customWidth="1"/>
    <col min="8" max="16384" width="9.00390625" style="34" customWidth="1"/>
  </cols>
  <sheetData>
    <row r="1" spans="1:7" s="30" customFormat="1" ht="55.5" customHeight="1">
      <c r="A1" s="163" t="s">
        <v>1449</v>
      </c>
      <c r="B1" s="163"/>
      <c r="C1" s="37"/>
      <c r="D1" s="37"/>
      <c r="E1" s="37"/>
      <c r="F1" s="37"/>
      <c r="G1" s="37"/>
    </row>
    <row r="2" spans="2:7" s="31" customFormat="1" ht="14.25">
      <c r="B2" s="83"/>
      <c r="C2" s="164"/>
      <c r="D2" s="164"/>
      <c r="E2" s="164"/>
      <c r="F2" s="164"/>
      <c r="G2" s="38"/>
    </row>
    <row r="3" spans="1:7" s="31" customFormat="1" ht="30" customHeight="1">
      <c r="A3" s="6" t="s">
        <v>1450</v>
      </c>
      <c r="B3" s="86" t="s">
        <v>6</v>
      </c>
      <c r="C3" s="164"/>
      <c r="D3" s="164"/>
      <c r="E3" s="164"/>
      <c r="F3" s="164"/>
      <c r="G3" s="38"/>
    </row>
    <row r="4" spans="1:7" s="32" customFormat="1" ht="30" customHeight="1">
      <c r="A4" s="6"/>
      <c r="B4" s="86"/>
      <c r="C4" s="172"/>
      <c r="D4" s="165"/>
      <c r="E4" s="165"/>
      <c r="F4" s="165"/>
      <c r="G4" s="166"/>
    </row>
    <row r="5" spans="1:6" ht="25.5" customHeight="1">
      <c r="A5" s="167" t="s">
        <v>1451</v>
      </c>
      <c r="B5" s="120"/>
      <c r="C5" s="172"/>
      <c r="D5" s="168"/>
      <c r="E5" s="168"/>
      <c r="F5" s="168"/>
    </row>
    <row r="6" spans="1:6" ht="25.5" customHeight="1">
      <c r="A6" s="167" t="s">
        <v>1452</v>
      </c>
      <c r="B6" s="120"/>
      <c r="C6" s="172"/>
      <c r="D6" s="168"/>
      <c r="E6" s="168"/>
      <c r="F6" s="168"/>
    </row>
    <row r="7" spans="1:6" ht="25.5" customHeight="1">
      <c r="A7" s="169" t="s">
        <v>1453</v>
      </c>
      <c r="B7" s="120"/>
      <c r="C7" s="172"/>
      <c r="D7" s="168"/>
      <c r="E7" s="168"/>
      <c r="F7" s="168"/>
    </row>
    <row r="8" spans="1:6" ht="25.5" customHeight="1">
      <c r="A8" s="169" t="s">
        <v>1454</v>
      </c>
      <c r="B8" s="120"/>
      <c r="C8" s="172"/>
      <c r="D8" s="168"/>
      <c r="E8" s="168"/>
      <c r="F8" s="168"/>
    </row>
    <row r="9" spans="1:7" s="160" customFormat="1" ht="25.5" customHeight="1">
      <c r="A9" s="167" t="s">
        <v>1455</v>
      </c>
      <c r="B9" s="120"/>
      <c r="C9" s="172"/>
      <c r="D9" s="168"/>
      <c r="E9" s="168"/>
      <c r="F9" s="168"/>
      <c r="G9" s="171"/>
    </row>
    <row r="10" ht="15">
      <c r="A10" s="34" t="s">
        <v>1456</v>
      </c>
    </row>
  </sheetData>
  <sheetProtection/>
  <mergeCells count="3">
    <mergeCell ref="A1:B1"/>
    <mergeCell ref="A3:A4"/>
    <mergeCell ref="B3:B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view="pageBreakPreview" zoomScaleSheetLayoutView="100" workbookViewId="0" topLeftCell="A1">
      <pane xSplit="1" ySplit="4" topLeftCell="B17" activePane="bottomRight" state="frozen"/>
      <selection pane="bottomRight" activeCell="E17" sqref="E17"/>
    </sheetView>
  </sheetViews>
  <sheetFormatPr defaultColWidth="9.00390625" defaultRowHeight="14.25"/>
  <cols>
    <col min="1" max="1" width="59.625" style="34" customWidth="1"/>
    <col min="2" max="2" width="55.25390625" style="161" customWidth="1"/>
    <col min="3" max="3" width="14.25390625" style="162" customWidth="1"/>
    <col min="4" max="4" width="16.625" style="35" customWidth="1"/>
    <col min="5" max="5" width="14.50390625" style="34" customWidth="1"/>
    <col min="6" max="16384" width="9.00390625" style="34" customWidth="1"/>
  </cols>
  <sheetData>
    <row r="1" spans="1:4" s="30" customFormat="1" ht="55.5" customHeight="1">
      <c r="A1" s="163" t="s">
        <v>1449</v>
      </c>
      <c r="B1" s="163"/>
      <c r="C1" s="37"/>
      <c r="D1" s="37"/>
    </row>
    <row r="2" spans="2:4" s="31" customFormat="1" ht="14.25">
      <c r="B2" s="83"/>
      <c r="C2" s="164"/>
      <c r="D2" s="38"/>
    </row>
    <row r="3" spans="1:4" s="31" customFormat="1" ht="30" customHeight="1">
      <c r="A3" s="6" t="s">
        <v>1450</v>
      </c>
      <c r="B3" s="86" t="s">
        <v>6</v>
      </c>
      <c r="C3" s="164"/>
      <c r="D3" s="38"/>
    </row>
    <row r="4" spans="1:4" s="32" customFormat="1" ht="30" customHeight="1">
      <c r="A4" s="6"/>
      <c r="B4" s="86"/>
      <c r="C4" s="165"/>
      <c r="D4" s="166"/>
    </row>
    <row r="5" spans="1:3" ht="25.5" customHeight="1">
      <c r="A5" s="167" t="s">
        <v>1451</v>
      </c>
      <c r="B5" s="120"/>
      <c r="C5" s="168"/>
    </row>
    <row r="6" spans="1:3" ht="25.5" customHeight="1">
      <c r="A6" s="167" t="s">
        <v>1452</v>
      </c>
      <c r="B6" s="120"/>
      <c r="C6" s="168"/>
    </row>
    <row r="7" spans="1:3" ht="25.5" customHeight="1">
      <c r="A7" s="169" t="s">
        <v>1453</v>
      </c>
      <c r="B7" s="120"/>
      <c r="C7" s="168"/>
    </row>
    <row r="8" spans="1:4" s="160" customFormat="1" ht="25.5" customHeight="1">
      <c r="A8" s="170" t="s">
        <v>1457</v>
      </c>
      <c r="B8" s="120"/>
      <c r="C8" s="168"/>
      <c r="D8" s="171"/>
    </row>
    <row r="9" spans="1:7" s="160" customFormat="1" ht="25.5" customHeight="1">
      <c r="A9" s="169" t="s">
        <v>1458</v>
      </c>
      <c r="B9" s="120"/>
      <c r="C9" s="172"/>
      <c r="D9" s="168"/>
      <c r="E9" s="168"/>
      <c r="F9" s="168"/>
      <c r="G9" s="171"/>
    </row>
    <row r="10" spans="1:7" s="160" customFormat="1" ht="25.5" customHeight="1">
      <c r="A10" s="170" t="s">
        <v>43</v>
      </c>
      <c r="B10" s="120"/>
      <c r="C10" s="172"/>
      <c r="D10" s="168"/>
      <c r="E10" s="168"/>
      <c r="F10" s="168"/>
      <c r="G10" s="171"/>
    </row>
    <row r="11" spans="1:7" s="160" customFormat="1" ht="25.5" customHeight="1">
      <c r="A11" s="170" t="s">
        <v>44</v>
      </c>
      <c r="B11" s="120"/>
      <c r="C11" s="172"/>
      <c r="D11" s="168"/>
      <c r="E11" s="168"/>
      <c r="F11" s="168"/>
      <c r="G11" s="171"/>
    </row>
    <row r="12" spans="1:7" s="160" customFormat="1" ht="25.5" customHeight="1">
      <c r="A12" s="170" t="s">
        <v>45</v>
      </c>
      <c r="B12" s="120"/>
      <c r="C12" s="172"/>
      <c r="D12" s="168"/>
      <c r="E12" s="168"/>
      <c r="F12" s="168"/>
      <c r="G12" s="171"/>
    </row>
    <row r="13" spans="1:7" ht="25.5" customHeight="1">
      <c r="A13" s="170" t="s">
        <v>47</v>
      </c>
      <c r="B13" s="120"/>
      <c r="C13" s="172"/>
      <c r="D13" s="168"/>
      <c r="E13" s="168"/>
      <c r="F13" s="168"/>
      <c r="G13" s="35"/>
    </row>
    <row r="14" spans="1:7" s="160" customFormat="1" ht="25.5" customHeight="1">
      <c r="A14" s="170" t="s">
        <v>48</v>
      </c>
      <c r="B14" s="120"/>
      <c r="C14" s="172"/>
      <c r="D14" s="168"/>
      <c r="E14" s="168"/>
      <c r="F14" s="168"/>
      <c r="G14" s="171"/>
    </row>
    <row r="15" spans="1:7" s="160" customFormat="1" ht="25.5" customHeight="1">
      <c r="A15" s="170" t="s">
        <v>49</v>
      </c>
      <c r="B15" s="120"/>
      <c r="C15" s="172"/>
      <c r="D15" s="168"/>
      <c r="E15" s="168"/>
      <c r="F15" s="168"/>
      <c r="G15" s="171"/>
    </row>
    <row r="16" spans="1:7" s="160" customFormat="1" ht="25.5" customHeight="1">
      <c r="A16" s="170" t="s">
        <v>50</v>
      </c>
      <c r="B16" s="120"/>
      <c r="C16" s="172"/>
      <c r="D16" s="168"/>
      <c r="E16" s="168"/>
      <c r="F16" s="168"/>
      <c r="G16" s="171"/>
    </row>
    <row r="17" spans="1:7" s="160" customFormat="1" ht="25.5" customHeight="1">
      <c r="A17" s="170" t="s">
        <v>51</v>
      </c>
      <c r="B17" s="120"/>
      <c r="C17" s="172"/>
      <c r="D17" s="168"/>
      <c r="E17" s="168"/>
      <c r="F17" s="168"/>
      <c r="G17" s="171"/>
    </row>
    <row r="18" spans="1:7" s="160" customFormat="1" ht="25.5" customHeight="1">
      <c r="A18" s="170" t="s">
        <v>52</v>
      </c>
      <c r="B18" s="120"/>
      <c r="C18" s="172"/>
      <c r="D18" s="168"/>
      <c r="E18" s="168"/>
      <c r="F18" s="168"/>
      <c r="G18" s="171"/>
    </row>
    <row r="19" spans="1:7" s="160" customFormat="1" ht="25.5" customHeight="1">
      <c r="A19" s="170" t="s">
        <v>54</v>
      </c>
      <c r="B19" s="120"/>
      <c r="C19" s="172"/>
      <c r="D19" s="168"/>
      <c r="E19" s="168"/>
      <c r="F19" s="168"/>
      <c r="G19" s="171"/>
    </row>
    <row r="20" spans="1:7" s="160" customFormat="1" ht="25.5" customHeight="1">
      <c r="A20" s="170" t="s">
        <v>55</v>
      </c>
      <c r="B20" s="120"/>
      <c r="C20" s="172"/>
      <c r="D20" s="168"/>
      <c r="E20" s="168"/>
      <c r="F20" s="168"/>
      <c r="G20" s="171"/>
    </row>
    <row r="21" spans="1:7" s="160" customFormat="1" ht="25.5" customHeight="1">
      <c r="A21" s="167" t="s">
        <v>1455</v>
      </c>
      <c r="B21" s="120"/>
      <c r="C21" s="172"/>
      <c r="D21" s="168"/>
      <c r="E21" s="168"/>
      <c r="F21" s="168"/>
      <c r="G21" s="171"/>
    </row>
    <row r="22" spans="1:7" s="160" customFormat="1" ht="25.5" customHeight="1">
      <c r="A22" s="169" t="s">
        <v>1459</v>
      </c>
      <c r="B22" s="120"/>
      <c r="C22" s="172"/>
      <c r="D22" s="168"/>
      <c r="E22" s="168"/>
      <c r="F22" s="168"/>
      <c r="G22" s="171"/>
    </row>
    <row r="23" spans="1:7" s="160" customFormat="1" ht="25.5" customHeight="1">
      <c r="A23" s="169" t="s">
        <v>1460</v>
      </c>
      <c r="B23" s="120"/>
      <c r="C23" s="172"/>
      <c r="D23" s="168"/>
      <c r="E23" s="168"/>
      <c r="F23" s="168"/>
      <c r="G23" s="171"/>
    </row>
    <row r="24" spans="1:7" s="160" customFormat="1" ht="25.5" customHeight="1">
      <c r="A24" s="34"/>
      <c r="B24" s="161"/>
      <c r="C24" s="172"/>
      <c r="D24" s="168"/>
      <c r="E24" s="168"/>
      <c r="F24" s="168"/>
      <c r="G24" s="171"/>
    </row>
    <row r="25" spans="1:7" s="160" customFormat="1" ht="25.5" customHeight="1">
      <c r="A25" s="34" t="s">
        <v>1456</v>
      </c>
      <c r="B25" s="161"/>
      <c r="C25" s="172"/>
      <c r="D25" s="168"/>
      <c r="E25" s="168"/>
      <c r="F25" s="168"/>
      <c r="G25" s="171"/>
    </row>
    <row r="26" spans="3:7" ht="25.5" customHeight="1">
      <c r="C26" s="172"/>
      <c r="D26" s="168"/>
      <c r="E26" s="168"/>
      <c r="F26" s="168"/>
      <c r="G26" s="35"/>
    </row>
    <row r="27" spans="1:4" s="160" customFormat="1" ht="25.5" customHeight="1">
      <c r="A27" s="34"/>
      <c r="B27" s="161"/>
      <c r="C27" s="168"/>
      <c r="D27" s="171"/>
    </row>
    <row r="28" spans="1:4" s="160" customFormat="1" ht="25.5" customHeight="1">
      <c r="A28" s="34"/>
      <c r="B28" s="161"/>
      <c r="C28" s="168"/>
      <c r="D28" s="171"/>
    </row>
    <row r="29" ht="27.75" customHeight="1">
      <c r="C29" s="173"/>
    </row>
  </sheetData>
  <sheetProtection/>
  <mergeCells count="3">
    <mergeCell ref="A1:B1"/>
    <mergeCell ref="A3:A4"/>
    <mergeCell ref="B3:B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0" sqref="A10:D11"/>
    </sheetView>
  </sheetViews>
  <sheetFormatPr defaultColWidth="9.00390625" defaultRowHeight="14.25"/>
  <cols>
    <col min="1" max="1" width="43.375" style="67" customWidth="1"/>
    <col min="2" max="2" width="27.25390625" style="67" customWidth="1"/>
    <col min="3" max="3" width="25.625" style="67" customWidth="1"/>
    <col min="4" max="4" width="26.125" style="67" customWidth="1"/>
    <col min="5" max="16384" width="9.00390625" style="67" customWidth="1"/>
  </cols>
  <sheetData>
    <row r="1" spans="1:4" ht="42.75" customHeight="1">
      <c r="A1" s="69" t="s">
        <v>1461</v>
      </c>
      <c r="B1" s="69"/>
      <c r="C1" s="69"/>
      <c r="D1" s="69"/>
    </row>
    <row r="2" spans="1:4" ht="32.25" customHeight="1">
      <c r="A2" s="69"/>
      <c r="B2" s="69"/>
      <c r="C2" s="69"/>
      <c r="D2" s="158" t="s">
        <v>1</v>
      </c>
    </row>
    <row r="3" spans="1:6" ht="29.25" customHeight="1">
      <c r="A3" s="71" t="s">
        <v>1450</v>
      </c>
      <c r="B3" s="71" t="s">
        <v>1462</v>
      </c>
      <c r="C3" s="71"/>
      <c r="D3" s="71"/>
      <c r="E3" s="159"/>
      <c r="F3" s="159"/>
    </row>
    <row r="4" spans="1:4" ht="29.25" customHeight="1">
      <c r="A4" s="71"/>
      <c r="B4" s="71" t="s">
        <v>1463</v>
      </c>
      <c r="C4" s="71" t="s">
        <v>1464</v>
      </c>
      <c r="D4" s="71" t="s">
        <v>1465</v>
      </c>
    </row>
    <row r="5" spans="1:4" ht="39.75" customHeight="1">
      <c r="A5" s="74" t="s">
        <v>1466</v>
      </c>
      <c r="B5" s="71"/>
      <c r="C5" s="71"/>
      <c r="D5" s="71"/>
    </row>
    <row r="6" spans="1:4" ht="39.75" customHeight="1">
      <c r="A6" s="74" t="s">
        <v>1467</v>
      </c>
      <c r="B6" s="71"/>
      <c r="C6" s="71"/>
      <c r="D6" s="71"/>
    </row>
    <row r="7" spans="1:4" ht="39.75" customHeight="1">
      <c r="A7" s="74" t="s">
        <v>1468</v>
      </c>
      <c r="B7" s="71"/>
      <c r="C7" s="71"/>
      <c r="D7" s="71"/>
    </row>
    <row r="8" spans="1:4" ht="39.75" customHeight="1">
      <c r="A8" s="74" t="s">
        <v>1469</v>
      </c>
      <c r="B8" s="71"/>
      <c r="C8" s="71"/>
      <c r="D8" s="71"/>
    </row>
    <row r="9" spans="1:4" ht="39.75" customHeight="1">
      <c r="A9" s="74" t="s">
        <v>1470</v>
      </c>
      <c r="B9" s="71"/>
      <c r="C9" s="71"/>
      <c r="D9" s="71"/>
    </row>
    <row r="10" spans="1:4" ht="14.25">
      <c r="A10" s="75" t="s">
        <v>1471</v>
      </c>
      <c r="B10" s="75"/>
      <c r="C10" s="75"/>
      <c r="D10" s="75"/>
    </row>
    <row r="11" spans="1:4" ht="14.25">
      <c r="A11" s="75"/>
      <c r="B11" s="75"/>
      <c r="C11" s="75"/>
      <c r="D11" s="75"/>
    </row>
  </sheetData>
  <sheetProtection/>
  <mergeCells count="4">
    <mergeCell ref="A1:D1"/>
    <mergeCell ref="B3:D3"/>
    <mergeCell ref="A3:A4"/>
    <mergeCell ref="A10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view="pageBreakPreview" zoomScaleNormal="70" zoomScaleSheetLayoutView="100" workbookViewId="0" topLeftCell="A10">
      <selection activeCell="J17" sqref="J17"/>
    </sheetView>
  </sheetViews>
  <sheetFormatPr defaultColWidth="9.00390625" defaultRowHeight="14.25"/>
  <cols>
    <col min="1" max="1" width="36.50390625" style="103" customWidth="1"/>
    <col min="2" max="2" width="14.375" style="114" customWidth="1"/>
    <col min="3" max="3" width="13.375" style="115" customWidth="1"/>
    <col min="4" max="4" width="14.125" style="152" customWidth="1"/>
    <col min="5" max="5" width="14.00390625" style="115" customWidth="1"/>
    <col min="6" max="6" width="15.25390625" style="115" customWidth="1"/>
    <col min="7" max="7" width="15.25390625" style="116" customWidth="1"/>
    <col min="8" max="16384" width="9.00390625" style="103" customWidth="1"/>
  </cols>
  <sheetData>
    <row r="1" spans="1:7" s="111" customFormat="1" ht="48" customHeight="1">
      <c r="A1" s="117" t="s">
        <v>1472</v>
      </c>
      <c r="B1" s="117"/>
      <c r="C1" s="117"/>
      <c r="D1" s="117"/>
      <c r="E1" s="117"/>
      <c r="F1" s="117"/>
      <c r="G1" s="117"/>
    </row>
    <row r="2" ht="14.25">
      <c r="G2" s="118" t="s">
        <v>1</v>
      </c>
    </row>
    <row r="3" spans="1:7" ht="42" customHeight="1">
      <c r="A3" s="6" t="s">
        <v>2</v>
      </c>
      <c r="B3" s="84" t="s">
        <v>3</v>
      </c>
      <c r="C3" s="86" t="s">
        <v>4</v>
      </c>
      <c r="D3" s="153" t="s">
        <v>5</v>
      </c>
      <c r="E3" s="86" t="s">
        <v>6</v>
      </c>
      <c r="F3" s="86" t="s">
        <v>7</v>
      </c>
      <c r="G3" s="86" t="s">
        <v>8</v>
      </c>
    </row>
    <row r="4" spans="1:7" s="112" customFormat="1" ht="42" customHeight="1">
      <c r="A4" s="6"/>
      <c r="B4" s="87"/>
      <c r="C4" s="86"/>
      <c r="D4" s="153"/>
      <c r="E4" s="86"/>
      <c r="F4" s="86"/>
      <c r="G4" s="86"/>
    </row>
    <row r="5" spans="1:7" ht="39.75" customHeight="1">
      <c r="A5" s="24" t="s">
        <v>1473</v>
      </c>
      <c r="B5" s="120"/>
      <c r="C5" s="120"/>
      <c r="D5" s="120">
        <v>17</v>
      </c>
      <c r="E5" s="120">
        <v>17</v>
      </c>
      <c r="F5" s="122">
        <f>E5/D5</f>
        <v>1</v>
      </c>
      <c r="G5" s="122"/>
    </row>
    <row r="6" spans="1:7" ht="39.75" customHeight="1">
      <c r="A6" s="123" t="s">
        <v>1474</v>
      </c>
      <c r="B6" s="120"/>
      <c r="C6" s="120"/>
      <c r="D6" s="130"/>
      <c r="E6" s="120"/>
      <c r="F6" s="122"/>
      <c r="G6" s="122"/>
    </row>
    <row r="7" spans="1:7" ht="39.75" customHeight="1">
      <c r="A7" s="154" t="s">
        <v>1475</v>
      </c>
      <c r="B7" s="124"/>
      <c r="C7" s="120"/>
      <c r="D7" s="130"/>
      <c r="E7" s="124"/>
      <c r="F7" s="122"/>
      <c r="G7" s="122"/>
    </row>
    <row r="8" spans="1:7" ht="39.75" customHeight="1">
      <c r="A8" s="123" t="s">
        <v>1476</v>
      </c>
      <c r="B8" s="124"/>
      <c r="C8" s="120"/>
      <c r="D8" s="130"/>
      <c r="E8" s="124"/>
      <c r="F8" s="122"/>
      <c r="G8" s="122"/>
    </row>
    <row r="9" spans="1:7" ht="39.75" customHeight="1">
      <c r="A9" s="123" t="s">
        <v>1477</v>
      </c>
      <c r="B9" s="124"/>
      <c r="C9" s="120"/>
      <c r="D9" s="130"/>
      <c r="E9" s="124"/>
      <c r="F9" s="122"/>
      <c r="G9" s="122"/>
    </row>
    <row r="10" spans="1:7" ht="39.75" customHeight="1">
      <c r="A10" s="125" t="s">
        <v>1478</v>
      </c>
      <c r="B10" s="126"/>
      <c r="C10" s="120"/>
      <c r="D10" s="130"/>
      <c r="E10" s="124"/>
      <c r="F10" s="122"/>
      <c r="G10" s="122"/>
    </row>
    <row r="11" spans="1:7" ht="39.75" customHeight="1">
      <c r="A11" s="154" t="s">
        <v>1479</v>
      </c>
      <c r="B11" s="126"/>
      <c r="C11" s="120"/>
      <c r="D11" s="130"/>
      <c r="E11" s="124"/>
      <c r="F11" s="122"/>
      <c r="G11" s="122"/>
    </row>
    <row r="12" spans="1:7" ht="39.75" customHeight="1">
      <c r="A12" s="155" t="s">
        <v>1480</v>
      </c>
      <c r="B12" s="124"/>
      <c r="C12" s="120"/>
      <c r="D12" s="130">
        <v>17</v>
      </c>
      <c r="E12" s="124">
        <v>17</v>
      </c>
      <c r="F12" s="122">
        <f>E12/D12</f>
        <v>1</v>
      </c>
      <c r="G12" s="122"/>
    </row>
    <row r="13" spans="1:7" ht="39.75" customHeight="1">
      <c r="A13" s="125" t="s">
        <v>1481</v>
      </c>
      <c r="B13" s="126"/>
      <c r="C13" s="127"/>
      <c r="D13" s="156"/>
      <c r="E13" s="126"/>
      <c r="F13" s="128"/>
      <c r="G13" s="128"/>
    </row>
    <row r="14" spans="1:7" ht="39.75" customHeight="1">
      <c r="A14" s="129" t="s">
        <v>1482</v>
      </c>
      <c r="B14" s="120"/>
      <c r="C14" s="120"/>
      <c r="D14" s="120">
        <v>17</v>
      </c>
      <c r="E14" s="120">
        <v>17</v>
      </c>
      <c r="F14" s="122">
        <f>E14/D14</f>
        <v>1</v>
      </c>
      <c r="G14" s="122"/>
    </row>
    <row r="15" spans="1:7" ht="39.75" customHeight="1">
      <c r="A15" s="29" t="s">
        <v>1483</v>
      </c>
      <c r="B15" s="120"/>
      <c r="C15" s="120"/>
      <c r="D15" s="130"/>
      <c r="E15" s="120"/>
      <c r="F15" s="122"/>
      <c r="G15" s="122"/>
    </row>
    <row r="16" spans="1:7" ht="39.75" customHeight="1">
      <c r="A16" s="29" t="s">
        <v>1484</v>
      </c>
      <c r="B16" s="120"/>
      <c r="C16" s="120"/>
      <c r="D16" s="130"/>
      <c r="E16" s="120"/>
      <c r="F16" s="122"/>
      <c r="G16" s="122"/>
    </row>
    <row r="17" spans="1:7" ht="39.75" customHeight="1">
      <c r="A17" s="29" t="s">
        <v>1485</v>
      </c>
      <c r="B17" s="120"/>
      <c r="C17" s="120"/>
      <c r="D17" s="130"/>
      <c r="E17" s="120"/>
      <c r="F17" s="122"/>
      <c r="G17" s="122"/>
    </row>
    <row r="18" spans="1:7" s="113" customFormat="1" ht="39.75" customHeight="1">
      <c r="A18" s="29" t="s">
        <v>1486</v>
      </c>
      <c r="B18" s="130"/>
      <c r="C18" s="120"/>
      <c r="D18" s="130"/>
      <c r="E18" s="130"/>
      <c r="F18" s="122"/>
      <c r="G18" s="122"/>
    </row>
    <row r="19" spans="1:7" ht="39.75" customHeight="1">
      <c r="A19" s="129" t="s">
        <v>1487</v>
      </c>
      <c r="B19" s="120"/>
      <c r="C19" s="120"/>
      <c r="D19" s="120">
        <v>17</v>
      </c>
      <c r="E19" s="120">
        <v>17</v>
      </c>
      <c r="F19" s="122">
        <f>E19/D19</f>
        <v>1</v>
      </c>
      <c r="G19" s="122"/>
    </row>
    <row r="20" spans="1:9" ht="24" customHeight="1">
      <c r="A20" s="99"/>
      <c r="B20" s="100"/>
      <c r="C20" s="100"/>
      <c r="D20" s="100"/>
      <c r="E20" s="100"/>
      <c r="F20" s="100"/>
      <c r="G20" s="100"/>
      <c r="H20" s="100"/>
      <c r="I20" s="100"/>
    </row>
    <row r="21" spans="3:4" ht="24" customHeight="1">
      <c r="C21" s="132"/>
      <c r="D21" s="157"/>
    </row>
    <row r="22" spans="3:4" ht="24" customHeight="1">
      <c r="C22" s="132"/>
      <c r="D22" s="157"/>
    </row>
    <row r="23" spans="3:4" ht="24" customHeight="1">
      <c r="C23" s="132"/>
      <c r="D23" s="157"/>
    </row>
    <row r="24" spans="3:4" ht="24" customHeight="1">
      <c r="C24" s="132"/>
      <c r="D24" s="157"/>
    </row>
    <row r="25" spans="3:4" ht="24" customHeight="1">
      <c r="C25" s="132"/>
      <c r="D25" s="157"/>
    </row>
    <row r="26" spans="3:4" ht="24" customHeight="1">
      <c r="C26" s="132"/>
      <c r="D26" s="157"/>
    </row>
    <row r="27" spans="3:4" ht="24" customHeight="1">
      <c r="C27" s="132"/>
      <c r="D27" s="157"/>
    </row>
    <row r="28" spans="3:4" ht="24" customHeight="1">
      <c r="C28" s="132"/>
      <c r="D28" s="157"/>
    </row>
    <row r="29" spans="3:4" ht="15" customHeight="1">
      <c r="C29" s="132"/>
      <c r="D29" s="157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9">
    <mergeCell ref="A1:G1"/>
    <mergeCell ref="A20:I20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tabSelected="1" view="pageBreakPreview" zoomScaleNormal="70" zoomScaleSheetLayoutView="100" workbookViewId="0" topLeftCell="A1">
      <pane xSplit="3" ySplit="5" topLeftCell="D15" activePane="bottomRight" state="frozen"/>
      <selection pane="bottomRight" activeCell="A26" sqref="A26:I26"/>
    </sheetView>
  </sheetViews>
  <sheetFormatPr defaultColWidth="9.00390625" defaultRowHeight="14.25"/>
  <cols>
    <col min="1" max="1" width="57.875" style="79" customWidth="1"/>
    <col min="2" max="2" width="11.25390625" style="80" customWidth="1"/>
    <col min="3" max="3" width="10.875" style="80" customWidth="1"/>
    <col min="4" max="4" width="10.50390625" style="80" customWidth="1"/>
    <col min="5" max="5" width="10.75390625" style="80" customWidth="1"/>
    <col min="6" max="6" width="9.75390625" style="80" customWidth="1"/>
    <col min="7" max="7" width="10.00390625" style="80" customWidth="1"/>
    <col min="8" max="8" width="9.00390625" style="79" customWidth="1"/>
    <col min="9" max="9" width="9.50390625" style="79" bestFit="1" customWidth="1"/>
    <col min="10" max="16384" width="9.00390625" style="79" customWidth="1"/>
  </cols>
  <sheetData>
    <row r="1" spans="1:7" s="76" customFormat="1" ht="48" customHeight="1">
      <c r="A1" s="81" t="s">
        <v>1488</v>
      </c>
      <c r="B1" s="81"/>
      <c r="C1" s="81"/>
      <c r="D1" s="81"/>
      <c r="E1" s="81"/>
      <c r="F1" s="81"/>
      <c r="G1" s="81"/>
    </row>
    <row r="2" spans="2:7" s="31" customFormat="1" ht="14.25">
      <c r="B2" s="82"/>
      <c r="C2" s="82"/>
      <c r="D2" s="82"/>
      <c r="E2" s="82"/>
      <c r="F2" s="82"/>
      <c r="G2" s="83" t="s">
        <v>1</v>
      </c>
    </row>
    <row r="3" spans="1:7" s="31" customFormat="1" ht="33.75" customHeight="1">
      <c r="A3" s="6" t="s">
        <v>2</v>
      </c>
      <c r="B3" s="84" t="s">
        <v>3</v>
      </c>
      <c r="C3" s="85" t="s">
        <v>4</v>
      </c>
      <c r="D3" s="86" t="s">
        <v>5</v>
      </c>
      <c r="E3" s="86" t="s">
        <v>6</v>
      </c>
      <c r="F3" s="86" t="s">
        <v>7</v>
      </c>
      <c r="G3" s="86" t="s">
        <v>8</v>
      </c>
    </row>
    <row r="4" spans="1:7" s="32" customFormat="1" ht="33.75" customHeight="1">
      <c r="A4" s="6"/>
      <c r="B4" s="87"/>
      <c r="C4" s="88"/>
      <c r="D4" s="86"/>
      <c r="E4" s="86"/>
      <c r="F4" s="86"/>
      <c r="G4" s="86"/>
    </row>
    <row r="5" spans="1:8" ht="29.25" customHeight="1">
      <c r="A5" s="26" t="s">
        <v>1489</v>
      </c>
      <c r="B5" s="89"/>
      <c r="C5" s="89"/>
      <c r="D5" s="89"/>
      <c r="E5" s="89"/>
      <c r="F5" s="90"/>
      <c r="G5" s="90"/>
      <c r="H5" s="102"/>
    </row>
    <row r="6" spans="1:7" ht="29.25" customHeight="1">
      <c r="A6" s="25" t="s">
        <v>1490</v>
      </c>
      <c r="B6" s="89"/>
      <c r="C6" s="89"/>
      <c r="D6" s="89"/>
      <c r="E6" s="89"/>
      <c r="F6" s="90"/>
      <c r="G6" s="90"/>
    </row>
    <row r="7" spans="1:7" ht="29.25" customHeight="1">
      <c r="A7" s="25" t="s">
        <v>1491</v>
      </c>
      <c r="B7" s="89"/>
      <c r="C7" s="89"/>
      <c r="D7" s="89"/>
      <c r="E7" s="89"/>
      <c r="F7" s="90"/>
      <c r="G7" s="90"/>
    </row>
    <row r="8" spans="1:7" ht="29.25" customHeight="1">
      <c r="A8" s="25" t="s">
        <v>1492</v>
      </c>
      <c r="B8" s="89"/>
      <c r="C8" s="89"/>
      <c r="D8" s="89"/>
      <c r="E8" s="89"/>
      <c r="F8" s="90"/>
      <c r="G8" s="90"/>
    </row>
    <row r="9" spans="1:7" ht="29.25" customHeight="1">
      <c r="A9" s="25" t="s">
        <v>1199</v>
      </c>
      <c r="B9" s="89"/>
      <c r="C9" s="89"/>
      <c r="D9" s="89"/>
      <c r="E9" s="89"/>
      <c r="F9" s="90"/>
      <c r="G9" s="90"/>
    </row>
    <row r="10" spans="1:7" ht="29.25" customHeight="1">
      <c r="A10" s="25" t="s">
        <v>54</v>
      </c>
      <c r="B10" s="89"/>
      <c r="C10" s="89"/>
      <c r="D10" s="89"/>
      <c r="E10" s="89"/>
      <c r="F10" s="90"/>
      <c r="G10" s="90"/>
    </row>
    <row r="11" spans="1:7" ht="29.25" customHeight="1">
      <c r="A11" s="91" t="s">
        <v>1493</v>
      </c>
      <c r="B11" s="89"/>
      <c r="C11" s="148"/>
      <c r="D11" s="148"/>
      <c r="E11" s="148"/>
      <c r="F11" s="90"/>
      <c r="G11" s="90"/>
    </row>
    <row r="12" spans="1:7" ht="29.25" customHeight="1">
      <c r="A12" s="25" t="s">
        <v>1494</v>
      </c>
      <c r="B12" s="89"/>
      <c r="C12" s="89"/>
      <c r="D12" s="89"/>
      <c r="E12" s="89"/>
      <c r="F12" s="90"/>
      <c r="G12" s="90"/>
    </row>
    <row r="13" spans="1:7" ht="29.25" customHeight="1">
      <c r="A13" s="25" t="s">
        <v>1173</v>
      </c>
      <c r="B13" s="89"/>
      <c r="C13" s="89"/>
      <c r="D13" s="89"/>
      <c r="E13" s="89"/>
      <c r="F13" s="90"/>
      <c r="G13" s="90"/>
    </row>
    <row r="14" spans="1:7" ht="29.25" customHeight="1">
      <c r="A14" s="92" t="s">
        <v>1495</v>
      </c>
      <c r="B14" s="89"/>
      <c r="C14" s="89"/>
      <c r="D14" s="89"/>
      <c r="E14" s="89"/>
      <c r="F14" s="90"/>
      <c r="G14" s="90"/>
    </row>
    <row r="15" spans="1:7" ht="29.25" customHeight="1">
      <c r="A15" s="92" t="s">
        <v>1496</v>
      </c>
      <c r="B15" s="89"/>
      <c r="C15" s="89"/>
      <c r="D15" s="89"/>
      <c r="E15" s="89"/>
      <c r="F15" s="90"/>
      <c r="G15" s="90"/>
    </row>
    <row r="16" spans="1:7" ht="29.25" customHeight="1">
      <c r="A16" s="25" t="s">
        <v>62</v>
      </c>
      <c r="B16" s="89"/>
      <c r="C16" s="89"/>
      <c r="D16" s="89"/>
      <c r="E16" s="89"/>
      <c r="F16" s="90"/>
      <c r="G16" s="90"/>
    </row>
    <row r="17" spans="1:7" ht="29.25" customHeight="1">
      <c r="A17" s="93" t="s">
        <v>1497</v>
      </c>
      <c r="B17" s="89"/>
      <c r="C17" s="89"/>
      <c r="D17" s="89"/>
      <c r="E17" s="89"/>
      <c r="F17" s="90"/>
      <c r="G17" s="90"/>
    </row>
    <row r="18" spans="1:7" ht="29.25" customHeight="1">
      <c r="A18" s="93" t="s">
        <v>1498</v>
      </c>
      <c r="B18" s="89"/>
      <c r="C18" s="89"/>
      <c r="D18" s="89"/>
      <c r="E18" s="89"/>
      <c r="F18" s="90"/>
      <c r="G18" s="90"/>
    </row>
    <row r="19" spans="1:7" ht="29.25" customHeight="1">
      <c r="A19" s="93" t="s">
        <v>61</v>
      </c>
      <c r="B19" s="89"/>
      <c r="C19" s="89"/>
      <c r="D19" s="89"/>
      <c r="E19" s="89"/>
      <c r="F19" s="90"/>
      <c r="G19" s="90"/>
    </row>
    <row r="20" spans="1:7" ht="29.25" customHeight="1">
      <c r="A20" s="149" t="s">
        <v>1499</v>
      </c>
      <c r="B20" s="95"/>
      <c r="C20" s="95"/>
      <c r="D20" s="95"/>
      <c r="E20" s="95"/>
      <c r="F20" s="96"/>
      <c r="G20" s="96"/>
    </row>
    <row r="21" spans="1:7" s="77" customFormat="1" ht="29.25" customHeight="1">
      <c r="A21" s="26" t="s">
        <v>1500</v>
      </c>
      <c r="B21" s="89"/>
      <c r="C21" s="89"/>
      <c r="D21" s="89">
        <v>17</v>
      </c>
      <c r="E21" s="89">
        <v>17</v>
      </c>
      <c r="F21" s="150">
        <v>1</v>
      </c>
      <c r="G21" s="90"/>
    </row>
    <row r="22" spans="1:9" s="78" customFormat="1" ht="29.25" customHeight="1">
      <c r="A22" s="97" t="s">
        <v>1501</v>
      </c>
      <c r="B22" s="98"/>
      <c r="C22" s="98"/>
      <c r="D22" s="98"/>
      <c r="E22" s="98"/>
      <c r="F22" s="90"/>
      <c r="G22" s="90"/>
      <c r="I22" s="151"/>
    </row>
    <row r="23" spans="1:7" s="78" customFormat="1" ht="29.25" customHeight="1">
      <c r="A23" s="97" t="s">
        <v>1502</v>
      </c>
      <c r="B23" s="98"/>
      <c r="C23" s="98"/>
      <c r="D23" s="98"/>
      <c r="E23" s="98"/>
      <c r="F23" s="90"/>
      <c r="G23" s="90"/>
    </row>
    <row r="24" spans="1:7" ht="29.25" customHeight="1">
      <c r="A24" s="25" t="s">
        <v>1503</v>
      </c>
      <c r="B24" s="89"/>
      <c r="C24" s="89"/>
      <c r="D24" s="89"/>
      <c r="E24" s="89"/>
      <c r="F24" s="90"/>
      <c r="G24" s="90"/>
    </row>
    <row r="25" spans="1:7" ht="29.25" customHeight="1">
      <c r="A25" s="26" t="s">
        <v>1504</v>
      </c>
      <c r="B25" s="89"/>
      <c r="C25" s="89"/>
      <c r="D25" s="89">
        <v>17</v>
      </c>
      <c r="E25" s="89">
        <v>17</v>
      </c>
      <c r="F25" s="90">
        <v>1</v>
      </c>
      <c r="G25" s="90"/>
    </row>
    <row r="26" spans="1:9" ht="14.25">
      <c r="A26" s="99"/>
      <c r="B26" s="100"/>
      <c r="C26" s="100"/>
      <c r="D26" s="100"/>
      <c r="E26" s="100"/>
      <c r="F26" s="100"/>
      <c r="G26" s="100"/>
      <c r="H26" s="100"/>
      <c r="I26" s="100"/>
    </row>
  </sheetData>
  <sheetProtection/>
  <mergeCells count="9">
    <mergeCell ref="A1:G1"/>
    <mergeCell ref="A26:I26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D204"/>
  <sheetViews>
    <sheetView showGridLines="0" showZeros="0" view="pageBreakPreview" zoomScale="115" zoomScaleSheetLayoutView="115" workbookViewId="0" topLeftCell="A187">
      <selection activeCell="B12" sqref="B12"/>
    </sheetView>
  </sheetViews>
  <sheetFormatPr defaultColWidth="9.125" defaultRowHeight="14.25"/>
  <cols>
    <col min="1" max="1" width="49.75390625" style="137" customWidth="1"/>
    <col min="2" max="2" width="20.875" style="138" customWidth="1"/>
    <col min="3" max="244" width="9.125" style="0" customWidth="1"/>
  </cols>
  <sheetData>
    <row r="1" spans="1:56" ht="36" customHeight="1">
      <c r="A1" s="139" t="s">
        <v>1505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</row>
    <row r="2" spans="1:28" ht="10.5" customHeight="1">
      <c r="A2" s="139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</row>
    <row r="3" spans="1:2" ht="16.5" customHeight="1">
      <c r="A3" s="141" t="s">
        <v>1506</v>
      </c>
      <c r="B3" s="141"/>
    </row>
    <row r="4" spans="1:2" ht="17.25" customHeight="1">
      <c r="A4" s="142" t="s">
        <v>1507</v>
      </c>
      <c r="B4" s="143" t="s">
        <v>6</v>
      </c>
    </row>
    <row r="5" spans="1:2" ht="28.5" customHeight="1">
      <c r="A5" s="142"/>
      <c r="B5" s="143"/>
    </row>
    <row r="6" spans="1:2" ht="28.5" customHeight="1">
      <c r="A6" s="142" t="s">
        <v>1489</v>
      </c>
      <c r="B6" s="144"/>
    </row>
    <row r="7" spans="1:2" s="135" customFormat="1" ht="18" customHeight="1">
      <c r="A7" s="145" t="s">
        <v>46</v>
      </c>
      <c r="B7" s="146"/>
    </row>
    <row r="8" spans="1:2" s="135" customFormat="1" ht="18" customHeight="1">
      <c r="A8" s="145" t="s">
        <v>1508</v>
      </c>
      <c r="B8" s="146"/>
    </row>
    <row r="9" spans="1:2" s="135" customFormat="1" ht="18" customHeight="1">
      <c r="A9" s="147" t="s">
        <v>1509</v>
      </c>
      <c r="B9" s="146"/>
    </row>
    <row r="10" spans="1:2" s="135" customFormat="1" ht="18" customHeight="1">
      <c r="A10" s="147" t="s">
        <v>1510</v>
      </c>
      <c r="B10" s="146"/>
    </row>
    <row r="11" spans="1:2" s="135" customFormat="1" ht="18" customHeight="1">
      <c r="A11" s="147" t="s">
        <v>1511</v>
      </c>
      <c r="B11" s="146"/>
    </row>
    <row r="12" spans="1:2" s="135" customFormat="1" ht="18" customHeight="1">
      <c r="A12" s="147" t="s">
        <v>1512</v>
      </c>
      <c r="B12" s="146"/>
    </row>
    <row r="13" spans="1:2" s="135" customFormat="1" ht="18" customHeight="1">
      <c r="A13" s="147" t="s">
        <v>1513</v>
      </c>
      <c r="B13" s="146"/>
    </row>
    <row r="14" spans="1:2" s="135" customFormat="1" ht="18" customHeight="1">
      <c r="A14" s="147" t="s">
        <v>1514</v>
      </c>
      <c r="B14" s="146"/>
    </row>
    <row r="15" spans="1:2" s="135" customFormat="1" ht="18" customHeight="1">
      <c r="A15" s="145" t="s">
        <v>47</v>
      </c>
      <c r="B15" s="146"/>
    </row>
    <row r="16" spans="1:2" s="135" customFormat="1" ht="18" customHeight="1">
      <c r="A16" s="145" t="s">
        <v>1515</v>
      </c>
      <c r="B16" s="146"/>
    </row>
    <row r="17" spans="1:2" s="135" customFormat="1" ht="18" customHeight="1">
      <c r="A17" s="147" t="s">
        <v>1516</v>
      </c>
      <c r="B17" s="146"/>
    </row>
    <row r="18" spans="1:2" s="135" customFormat="1" ht="18" customHeight="1">
      <c r="A18" s="147" t="s">
        <v>1517</v>
      </c>
      <c r="B18" s="146"/>
    </row>
    <row r="19" spans="1:2" s="135" customFormat="1" ht="18" customHeight="1">
      <c r="A19" s="147" t="s">
        <v>1518</v>
      </c>
      <c r="B19" s="146"/>
    </row>
    <row r="20" spans="1:2" s="135" customFormat="1" ht="18" customHeight="1">
      <c r="A20" s="147" t="s">
        <v>1519</v>
      </c>
      <c r="B20" s="146"/>
    </row>
    <row r="21" spans="1:2" s="135" customFormat="1" ht="18" customHeight="1">
      <c r="A21" s="145" t="s">
        <v>48</v>
      </c>
      <c r="B21" s="146"/>
    </row>
    <row r="22" spans="1:2" s="135" customFormat="1" ht="18" customHeight="1">
      <c r="A22" s="145" t="s">
        <v>1520</v>
      </c>
      <c r="B22" s="146"/>
    </row>
    <row r="23" spans="1:2" s="135" customFormat="1" ht="18" customHeight="1">
      <c r="A23" s="147" t="s">
        <v>1521</v>
      </c>
      <c r="B23" s="146"/>
    </row>
    <row r="24" spans="1:2" s="135" customFormat="1" ht="18" customHeight="1">
      <c r="A24" s="147" t="s">
        <v>1522</v>
      </c>
      <c r="B24" s="146"/>
    </row>
    <row r="25" spans="1:2" s="135" customFormat="1" ht="18" customHeight="1">
      <c r="A25" s="147" t="s">
        <v>1523</v>
      </c>
      <c r="B25" s="146"/>
    </row>
    <row r="26" spans="1:2" s="135" customFormat="1" ht="18" customHeight="1">
      <c r="A26" s="145" t="s">
        <v>1524</v>
      </c>
      <c r="B26" s="146"/>
    </row>
    <row r="27" spans="1:2" s="135" customFormat="1" ht="18" customHeight="1">
      <c r="A27" s="147" t="s">
        <v>1521</v>
      </c>
      <c r="B27" s="146"/>
    </row>
    <row r="28" spans="1:2" s="135" customFormat="1" ht="18" customHeight="1">
      <c r="A28" s="147" t="s">
        <v>1522</v>
      </c>
      <c r="B28" s="146"/>
    </row>
    <row r="29" spans="1:2" s="135" customFormat="1" ht="18" customHeight="1">
      <c r="A29" s="147" t="s">
        <v>1525</v>
      </c>
      <c r="B29" s="146"/>
    </row>
    <row r="30" spans="1:2" s="135" customFormat="1" ht="18" customHeight="1">
      <c r="A30" s="145" t="s">
        <v>50</v>
      </c>
      <c r="B30" s="146"/>
    </row>
    <row r="31" spans="1:2" s="135" customFormat="1" ht="18" customHeight="1">
      <c r="A31" s="145" t="s">
        <v>1526</v>
      </c>
      <c r="B31" s="146"/>
    </row>
    <row r="32" spans="1:2" s="135" customFormat="1" ht="18" customHeight="1">
      <c r="A32" s="147" t="s">
        <v>1527</v>
      </c>
      <c r="B32" s="146"/>
    </row>
    <row r="33" spans="1:2" s="135" customFormat="1" ht="18" customHeight="1">
      <c r="A33" s="147" t="s">
        <v>1528</v>
      </c>
      <c r="B33" s="146"/>
    </row>
    <row r="34" spans="1:2" s="135" customFormat="1" ht="18" customHeight="1">
      <c r="A34" s="147" t="s">
        <v>1529</v>
      </c>
      <c r="B34" s="146"/>
    </row>
    <row r="35" spans="1:2" s="135" customFormat="1" ht="18" customHeight="1">
      <c r="A35" s="147" t="s">
        <v>1530</v>
      </c>
      <c r="B35" s="146"/>
    </row>
    <row r="36" spans="1:2" s="135" customFormat="1" ht="18" customHeight="1">
      <c r="A36" s="145" t="s">
        <v>1531</v>
      </c>
      <c r="B36" s="146"/>
    </row>
    <row r="37" spans="1:2" s="135" customFormat="1" ht="18" customHeight="1">
      <c r="A37" s="147" t="s">
        <v>1532</v>
      </c>
      <c r="B37" s="146"/>
    </row>
    <row r="38" spans="1:2" s="135" customFormat="1" ht="18" customHeight="1">
      <c r="A38" s="147" t="s">
        <v>1533</v>
      </c>
      <c r="B38" s="146"/>
    </row>
    <row r="39" spans="1:2" s="135" customFormat="1" ht="18" customHeight="1">
      <c r="A39" s="147" t="s">
        <v>1534</v>
      </c>
      <c r="B39" s="146"/>
    </row>
    <row r="40" spans="1:2" s="135" customFormat="1" ht="18" customHeight="1">
      <c r="A40" s="147" t="s">
        <v>1535</v>
      </c>
      <c r="B40" s="146"/>
    </row>
    <row r="41" spans="1:2" s="135" customFormat="1" ht="18" customHeight="1">
      <c r="A41" s="145" t="s">
        <v>51</v>
      </c>
      <c r="B41" s="146"/>
    </row>
    <row r="42" spans="1:2" s="135" customFormat="1" ht="18" customHeight="1">
      <c r="A42" s="145" t="s">
        <v>1536</v>
      </c>
      <c r="B42" s="146"/>
    </row>
    <row r="43" spans="1:2" s="135" customFormat="1" ht="18" customHeight="1">
      <c r="A43" s="147" t="s">
        <v>1537</v>
      </c>
      <c r="B43" s="146"/>
    </row>
    <row r="44" spans="1:2" s="135" customFormat="1" ht="18" customHeight="1">
      <c r="A44" s="147" t="s">
        <v>1538</v>
      </c>
      <c r="B44" s="146"/>
    </row>
    <row r="45" spans="1:2" s="135" customFormat="1" ht="18" customHeight="1">
      <c r="A45" s="147" t="s">
        <v>1539</v>
      </c>
      <c r="B45" s="146"/>
    </row>
    <row r="46" spans="1:2" s="135" customFormat="1" ht="18" customHeight="1">
      <c r="A46" s="147" t="s">
        <v>1540</v>
      </c>
      <c r="B46" s="146"/>
    </row>
    <row r="47" spans="1:2" s="135" customFormat="1" ht="13.5" customHeight="1">
      <c r="A47" s="147" t="s">
        <v>1541</v>
      </c>
      <c r="B47" s="146"/>
    </row>
    <row r="48" spans="1:2" s="135" customFormat="1" ht="13.5" customHeight="1">
      <c r="A48" s="147" t="s">
        <v>1542</v>
      </c>
      <c r="B48" s="146"/>
    </row>
    <row r="49" spans="1:2" s="135" customFormat="1" ht="13.5" customHeight="1">
      <c r="A49" s="147" t="s">
        <v>1543</v>
      </c>
      <c r="B49" s="146"/>
    </row>
    <row r="50" spans="1:2" s="135" customFormat="1" ht="13.5" customHeight="1">
      <c r="A50" s="147" t="s">
        <v>1544</v>
      </c>
      <c r="B50" s="146"/>
    </row>
    <row r="51" spans="1:2" ht="14.25">
      <c r="A51" s="147" t="s">
        <v>1545</v>
      </c>
      <c r="B51" s="146"/>
    </row>
    <row r="52" spans="1:2" ht="14.25">
      <c r="A52" s="147" t="s">
        <v>1546</v>
      </c>
      <c r="B52" s="146"/>
    </row>
    <row r="53" spans="1:2" ht="14.25">
      <c r="A53" s="147" t="s">
        <v>1547</v>
      </c>
      <c r="B53" s="146"/>
    </row>
    <row r="54" spans="1:2" ht="14.25">
      <c r="A54" s="147" t="s">
        <v>1548</v>
      </c>
      <c r="B54" s="146"/>
    </row>
    <row r="55" spans="1:2" ht="14.25">
      <c r="A55" s="145" t="s">
        <v>1549</v>
      </c>
      <c r="B55" s="146"/>
    </row>
    <row r="56" spans="1:2" ht="14.25">
      <c r="A56" s="147" t="s">
        <v>1537</v>
      </c>
      <c r="B56" s="146"/>
    </row>
    <row r="57" spans="1:2" ht="14.25">
      <c r="A57" s="147" t="s">
        <v>1538</v>
      </c>
      <c r="B57" s="146"/>
    </row>
    <row r="58" spans="1:2" ht="14.25">
      <c r="A58" s="147" t="s">
        <v>1550</v>
      </c>
      <c r="B58" s="146"/>
    </row>
    <row r="59" spans="1:2" ht="14.25">
      <c r="A59" s="145" t="s">
        <v>1551</v>
      </c>
      <c r="B59" s="146"/>
    </row>
    <row r="60" spans="1:2" ht="14.25">
      <c r="A60" s="145" t="s">
        <v>1552</v>
      </c>
      <c r="B60" s="146"/>
    </row>
    <row r="61" spans="1:2" ht="14.25">
      <c r="A61" s="147" t="s">
        <v>1553</v>
      </c>
      <c r="B61" s="146"/>
    </row>
    <row r="62" spans="1:2" ht="14.25">
      <c r="A62" s="147" t="s">
        <v>1554</v>
      </c>
      <c r="B62" s="146"/>
    </row>
    <row r="63" spans="1:2" ht="14.25">
      <c r="A63" s="147" t="s">
        <v>1555</v>
      </c>
      <c r="B63" s="146"/>
    </row>
    <row r="64" spans="1:2" ht="14.25">
      <c r="A64" s="147" t="s">
        <v>1556</v>
      </c>
      <c r="B64" s="146"/>
    </row>
    <row r="65" spans="1:2" ht="14.25">
      <c r="A65" s="147" t="s">
        <v>1557</v>
      </c>
      <c r="B65" s="146"/>
    </row>
    <row r="66" spans="1:2" ht="14.25">
      <c r="A66" s="145" t="s">
        <v>1558</v>
      </c>
      <c r="B66" s="146"/>
    </row>
    <row r="67" spans="1:2" ht="14.25">
      <c r="A67" s="147" t="s">
        <v>1559</v>
      </c>
      <c r="B67" s="146"/>
    </row>
    <row r="68" spans="1:2" ht="14.25">
      <c r="A68" s="147" t="s">
        <v>1560</v>
      </c>
      <c r="B68" s="146"/>
    </row>
    <row r="69" spans="1:2" ht="14.25">
      <c r="A69" s="147" t="s">
        <v>1561</v>
      </c>
      <c r="B69" s="146"/>
    </row>
    <row r="70" spans="1:2" ht="14.25">
      <c r="A70" s="145" t="s">
        <v>52</v>
      </c>
      <c r="B70" s="146"/>
    </row>
    <row r="71" spans="1:2" ht="14.25">
      <c r="A71" s="145" t="s">
        <v>1562</v>
      </c>
      <c r="B71" s="146"/>
    </row>
    <row r="72" spans="1:2" ht="14.25">
      <c r="A72" s="147" t="s">
        <v>1522</v>
      </c>
      <c r="B72" s="146"/>
    </row>
    <row r="73" spans="1:2" ht="14.25">
      <c r="A73" s="147" t="s">
        <v>1563</v>
      </c>
      <c r="B73" s="146"/>
    </row>
    <row r="74" spans="1:2" ht="14.25">
      <c r="A74" s="147" t="s">
        <v>1564</v>
      </c>
      <c r="B74" s="146"/>
    </row>
    <row r="75" spans="1:2" ht="14.25">
      <c r="A75" s="147" t="s">
        <v>1565</v>
      </c>
      <c r="B75" s="146"/>
    </row>
    <row r="76" spans="1:2" ht="14.25">
      <c r="A76" s="145" t="s">
        <v>1566</v>
      </c>
      <c r="B76" s="146"/>
    </row>
    <row r="77" spans="1:2" ht="14.25">
      <c r="A77" s="147" t="s">
        <v>1522</v>
      </c>
      <c r="B77" s="146"/>
    </row>
    <row r="78" spans="1:2" ht="14.25">
      <c r="A78" s="147" t="s">
        <v>1563</v>
      </c>
      <c r="B78" s="146"/>
    </row>
    <row r="79" spans="1:2" ht="14.25">
      <c r="A79" s="147" t="s">
        <v>1567</v>
      </c>
      <c r="B79" s="146"/>
    </row>
    <row r="80" spans="1:2" ht="14.25">
      <c r="A80" s="147" t="s">
        <v>1568</v>
      </c>
      <c r="B80" s="146"/>
    </row>
    <row r="81" spans="1:2" ht="14.25">
      <c r="A81" s="145" t="s">
        <v>1569</v>
      </c>
      <c r="B81" s="146"/>
    </row>
    <row r="82" spans="1:2" ht="14.25">
      <c r="A82" s="147" t="s">
        <v>1570</v>
      </c>
      <c r="B82" s="146"/>
    </row>
    <row r="83" spans="1:2" ht="14.25">
      <c r="A83" s="147" t="s">
        <v>1571</v>
      </c>
      <c r="B83" s="146"/>
    </row>
    <row r="84" spans="1:2" ht="14.25">
      <c r="A84" s="147" t="s">
        <v>1572</v>
      </c>
      <c r="B84" s="146"/>
    </row>
    <row r="85" spans="1:2" ht="14.25">
      <c r="A85" s="147" t="s">
        <v>1573</v>
      </c>
      <c r="B85" s="146"/>
    </row>
    <row r="86" spans="1:2" ht="14.25">
      <c r="A86" s="145" t="s">
        <v>53</v>
      </c>
      <c r="B86" s="146"/>
    </row>
    <row r="87" spans="1:2" ht="14.25">
      <c r="A87" s="145" t="s">
        <v>1574</v>
      </c>
      <c r="B87" s="146"/>
    </row>
    <row r="88" spans="1:2" ht="14.25">
      <c r="A88" s="147" t="s">
        <v>1575</v>
      </c>
      <c r="B88" s="146"/>
    </row>
    <row r="89" spans="1:2" ht="14.25">
      <c r="A89" s="147" t="s">
        <v>1576</v>
      </c>
      <c r="B89" s="146"/>
    </row>
    <row r="90" spans="1:2" ht="14.25">
      <c r="A90" s="147" t="s">
        <v>1577</v>
      </c>
      <c r="B90" s="146"/>
    </row>
    <row r="91" spans="1:2" ht="14.25">
      <c r="A91" s="147" t="s">
        <v>1578</v>
      </c>
      <c r="B91" s="146"/>
    </row>
    <row r="92" spans="1:2" ht="14.25">
      <c r="A92" s="145" t="s">
        <v>1579</v>
      </c>
      <c r="B92" s="146"/>
    </row>
    <row r="93" spans="1:2" ht="14.25">
      <c r="A93" s="147" t="s">
        <v>1577</v>
      </c>
      <c r="B93" s="146"/>
    </row>
    <row r="94" spans="1:2" ht="14.25">
      <c r="A94" s="147" t="s">
        <v>1580</v>
      </c>
      <c r="B94" s="146"/>
    </row>
    <row r="95" spans="1:2" ht="14.25">
      <c r="A95" s="147" t="s">
        <v>1581</v>
      </c>
      <c r="B95" s="146"/>
    </row>
    <row r="96" spans="1:2" ht="14.25">
      <c r="A96" s="147" t="s">
        <v>1582</v>
      </c>
      <c r="B96" s="146"/>
    </row>
    <row r="97" spans="1:2" ht="14.25">
      <c r="A97" s="145" t="s">
        <v>1583</v>
      </c>
      <c r="B97" s="146"/>
    </row>
    <row r="98" spans="1:2" ht="14.25">
      <c r="A98" s="147" t="s">
        <v>1584</v>
      </c>
      <c r="B98" s="146"/>
    </row>
    <row r="99" spans="1:2" ht="14.25">
      <c r="A99" s="147" t="s">
        <v>1585</v>
      </c>
      <c r="B99" s="146"/>
    </row>
    <row r="100" spans="1:2" ht="14.25">
      <c r="A100" s="147" t="s">
        <v>1586</v>
      </c>
      <c r="B100" s="146"/>
    </row>
    <row r="101" spans="1:2" ht="14.25">
      <c r="A101" s="147" t="s">
        <v>1587</v>
      </c>
      <c r="B101" s="146"/>
    </row>
    <row r="102" spans="1:2" ht="14.25">
      <c r="A102" s="145" t="s">
        <v>1588</v>
      </c>
      <c r="B102" s="146"/>
    </row>
    <row r="103" spans="1:2" ht="14.25">
      <c r="A103" s="147" t="s">
        <v>1589</v>
      </c>
      <c r="B103" s="146"/>
    </row>
    <row r="104" spans="1:2" ht="14.25">
      <c r="A104" s="147" t="s">
        <v>1590</v>
      </c>
      <c r="B104" s="146"/>
    </row>
    <row r="105" spans="1:2" ht="14.25">
      <c r="A105" s="147" t="s">
        <v>1591</v>
      </c>
      <c r="B105" s="146"/>
    </row>
    <row r="106" spans="1:2" ht="14.25">
      <c r="A106" s="147" t="s">
        <v>1592</v>
      </c>
      <c r="B106" s="146"/>
    </row>
    <row r="107" spans="1:2" ht="14.25">
      <c r="A107" s="147" t="s">
        <v>1593</v>
      </c>
      <c r="B107" s="146"/>
    </row>
    <row r="108" spans="1:2" ht="14.25">
      <c r="A108" s="147" t="s">
        <v>1594</v>
      </c>
      <c r="B108" s="146"/>
    </row>
    <row r="109" spans="1:2" ht="14.25">
      <c r="A109" s="147" t="s">
        <v>1595</v>
      </c>
      <c r="B109" s="146"/>
    </row>
    <row r="110" spans="1:2" ht="14.25">
      <c r="A110" s="147" t="s">
        <v>1596</v>
      </c>
      <c r="B110" s="146"/>
    </row>
    <row r="111" spans="1:2" ht="14.25">
      <c r="A111" s="145" t="s">
        <v>1597</v>
      </c>
      <c r="B111" s="146"/>
    </row>
    <row r="112" spans="1:2" ht="14.25">
      <c r="A112" s="147" t="s">
        <v>1598</v>
      </c>
      <c r="B112" s="146"/>
    </row>
    <row r="113" spans="1:2" ht="14.25">
      <c r="A113" s="147" t="s">
        <v>1599</v>
      </c>
      <c r="B113" s="146"/>
    </row>
    <row r="114" spans="1:2" ht="14.25">
      <c r="A114" s="147" t="s">
        <v>1600</v>
      </c>
      <c r="B114" s="146"/>
    </row>
    <row r="115" spans="1:2" ht="14.25">
      <c r="A115" s="147" t="s">
        <v>1601</v>
      </c>
      <c r="B115" s="146"/>
    </row>
    <row r="116" spans="1:2" ht="14.25">
      <c r="A116" s="147" t="s">
        <v>1602</v>
      </c>
      <c r="B116" s="146"/>
    </row>
    <row r="117" spans="1:2" ht="14.25">
      <c r="A117" s="147" t="s">
        <v>1603</v>
      </c>
      <c r="B117" s="146"/>
    </row>
    <row r="118" spans="1:2" ht="14.25">
      <c r="A118" s="145" t="s">
        <v>1604</v>
      </c>
      <c r="B118" s="146"/>
    </row>
    <row r="119" spans="1:2" ht="14.25">
      <c r="A119" s="147" t="s">
        <v>1605</v>
      </c>
      <c r="B119" s="146"/>
    </row>
    <row r="120" spans="1:2" ht="14.25">
      <c r="A120" s="147" t="s">
        <v>1606</v>
      </c>
      <c r="B120" s="146"/>
    </row>
    <row r="121" spans="1:2" ht="14.25">
      <c r="A121" s="147" t="s">
        <v>1607</v>
      </c>
      <c r="B121" s="146"/>
    </row>
    <row r="122" spans="1:2" ht="14.25">
      <c r="A122" s="147" t="s">
        <v>1608</v>
      </c>
      <c r="B122" s="146"/>
    </row>
    <row r="123" spans="1:2" ht="14.25">
      <c r="A123" s="147" t="s">
        <v>1609</v>
      </c>
      <c r="B123" s="146"/>
    </row>
    <row r="124" spans="1:2" ht="14.25">
      <c r="A124" s="147" t="s">
        <v>1610</v>
      </c>
      <c r="B124" s="146"/>
    </row>
    <row r="125" spans="1:2" ht="14.25">
      <c r="A125" s="147" t="s">
        <v>1611</v>
      </c>
      <c r="B125" s="146"/>
    </row>
    <row r="126" spans="1:2" ht="14.25">
      <c r="A126" s="147" t="s">
        <v>1612</v>
      </c>
      <c r="B126" s="146"/>
    </row>
    <row r="127" spans="1:2" ht="14.25">
      <c r="A127" s="145" t="s">
        <v>54</v>
      </c>
      <c r="B127" s="146"/>
    </row>
    <row r="128" spans="1:2" ht="14.25">
      <c r="A128" s="145" t="s">
        <v>1613</v>
      </c>
      <c r="B128" s="146"/>
    </row>
    <row r="129" spans="1:2" ht="14.25">
      <c r="A129" s="147" t="s">
        <v>1614</v>
      </c>
      <c r="B129" s="146"/>
    </row>
    <row r="130" spans="1:2" ht="14.25">
      <c r="A130" s="147" t="s">
        <v>1615</v>
      </c>
      <c r="B130" s="146"/>
    </row>
    <row r="131" spans="1:2" ht="14.25">
      <c r="A131" s="147" t="s">
        <v>1616</v>
      </c>
      <c r="B131" s="146"/>
    </row>
    <row r="132" spans="1:2" ht="14.25">
      <c r="A132" s="145" t="s">
        <v>55</v>
      </c>
      <c r="B132" s="146"/>
    </row>
    <row r="133" spans="1:2" ht="14.25">
      <c r="A133" s="145" t="s">
        <v>1617</v>
      </c>
      <c r="B133" s="146"/>
    </row>
    <row r="134" spans="1:2" ht="14.25">
      <c r="A134" s="147" t="s">
        <v>1618</v>
      </c>
      <c r="B134" s="146"/>
    </row>
    <row r="135" spans="1:2" ht="14.25">
      <c r="A135" s="147" t="s">
        <v>1619</v>
      </c>
      <c r="B135" s="146"/>
    </row>
    <row r="136" spans="1:2" ht="14.25">
      <c r="A136" s="147" t="s">
        <v>1620</v>
      </c>
      <c r="B136" s="146"/>
    </row>
    <row r="137" spans="1:2" ht="14.25">
      <c r="A137" s="147" t="s">
        <v>1621</v>
      </c>
      <c r="B137" s="146"/>
    </row>
    <row r="138" spans="1:2" ht="14.25">
      <c r="A138" s="147" t="s">
        <v>1622</v>
      </c>
      <c r="B138" s="146"/>
    </row>
    <row r="139" spans="1:2" ht="14.25">
      <c r="A139" s="145" t="s">
        <v>56</v>
      </c>
      <c r="B139" s="146"/>
    </row>
    <row r="140" spans="1:2" ht="14.25">
      <c r="A140" s="145" t="s">
        <v>1623</v>
      </c>
      <c r="B140" s="146"/>
    </row>
    <row r="141" spans="1:2" ht="14.25">
      <c r="A141" s="147" t="s">
        <v>1624</v>
      </c>
      <c r="B141" s="146"/>
    </row>
    <row r="142" spans="1:2" ht="14.25">
      <c r="A142" s="147" t="s">
        <v>1625</v>
      </c>
      <c r="B142" s="146"/>
    </row>
    <row r="143" spans="1:2" ht="14.25">
      <c r="A143" s="145" t="s">
        <v>62</v>
      </c>
      <c r="B143" s="146"/>
    </row>
    <row r="144" spans="1:2" s="136" customFormat="1" ht="14.25">
      <c r="A144" s="145" t="s">
        <v>1626</v>
      </c>
      <c r="B144" s="146"/>
    </row>
    <row r="145" spans="1:2" ht="14.25">
      <c r="A145" s="145" t="s">
        <v>1627</v>
      </c>
      <c r="B145" s="146"/>
    </row>
    <row r="146" spans="1:2" ht="14.25">
      <c r="A146" s="147" t="s">
        <v>1628</v>
      </c>
      <c r="B146" s="146"/>
    </row>
    <row r="147" spans="1:2" ht="14.25">
      <c r="A147" s="147" t="s">
        <v>1629</v>
      </c>
      <c r="B147" s="146"/>
    </row>
    <row r="148" spans="1:2" ht="14.25">
      <c r="A148" s="147" t="s">
        <v>1630</v>
      </c>
      <c r="B148" s="146"/>
    </row>
    <row r="149" spans="1:2" ht="14.25">
      <c r="A149" s="147" t="s">
        <v>1631</v>
      </c>
      <c r="B149" s="146"/>
    </row>
    <row r="150" spans="1:2" ht="14.25">
      <c r="A150" s="147" t="s">
        <v>1632</v>
      </c>
      <c r="B150" s="146"/>
    </row>
    <row r="151" spans="1:2" ht="14.25">
      <c r="A151" s="147" t="s">
        <v>1633</v>
      </c>
      <c r="B151" s="146"/>
    </row>
    <row r="152" spans="1:2" ht="14.25">
      <c r="A152" s="147" t="s">
        <v>1634</v>
      </c>
      <c r="B152" s="146"/>
    </row>
    <row r="153" spans="1:2" ht="14.25">
      <c r="A153" s="147" t="s">
        <v>1635</v>
      </c>
      <c r="B153" s="146"/>
    </row>
    <row r="154" spans="1:2" ht="14.25">
      <c r="A154" s="145" t="s">
        <v>1636</v>
      </c>
      <c r="B154" s="146"/>
    </row>
    <row r="155" spans="1:2" ht="14.25">
      <c r="A155" s="147" t="s">
        <v>1637</v>
      </c>
      <c r="B155" s="146"/>
    </row>
    <row r="156" spans="1:2" ht="14.25">
      <c r="A156" s="147" t="s">
        <v>1638</v>
      </c>
      <c r="B156" s="146"/>
    </row>
    <row r="157" spans="1:2" ht="14.25">
      <c r="A157" s="147" t="s">
        <v>1639</v>
      </c>
      <c r="B157" s="146"/>
    </row>
    <row r="158" spans="1:2" ht="14.25">
      <c r="A158" s="147" t="s">
        <v>1640</v>
      </c>
      <c r="B158" s="146"/>
    </row>
    <row r="159" spans="1:2" ht="14.25">
      <c r="A159" s="147" t="s">
        <v>1641</v>
      </c>
      <c r="B159" s="146"/>
    </row>
    <row r="160" spans="1:2" ht="14.25">
      <c r="A160" s="147" t="s">
        <v>1642</v>
      </c>
      <c r="B160" s="146"/>
    </row>
    <row r="161" spans="1:2" ht="14.25">
      <c r="A161" s="147" t="s">
        <v>1643</v>
      </c>
      <c r="B161" s="146"/>
    </row>
    <row r="162" spans="1:2" ht="14.25">
      <c r="A162" s="147" t="s">
        <v>1644</v>
      </c>
      <c r="B162" s="146"/>
    </row>
    <row r="163" spans="1:2" ht="14.25">
      <c r="A163" s="147" t="s">
        <v>1645</v>
      </c>
      <c r="B163" s="146"/>
    </row>
    <row r="164" spans="1:2" ht="14.25">
      <c r="A164" s="147" t="s">
        <v>1646</v>
      </c>
      <c r="B164" s="146"/>
    </row>
    <row r="165" spans="1:2" ht="14.25">
      <c r="A165" s="147" t="s">
        <v>1647</v>
      </c>
      <c r="B165" s="146"/>
    </row>
    <row r="166" spans="1:2" ht="14.25">
      <c r="A166" s="145" t="s">
        <v>61</v>
      </c>
      <c r="B166" s="146"/>
    </row>
    <row r="167" spans="1:2" ht="14.25">
      <c r="A167" s="145" t="s">
        <v>1648</v>
      </c>
      <c r="B167" s="146"/>
    </row>
    <row r="168" spans="1:2" ht="14.25">
      <c r="A168" s="147" t="s">
        <v>1649</v>
      </c>
      <c r="B168" s="146"/>
    </row>
    <row r="169" spans="1:2" ht="14.25">
      <c r="A169" s="147" t="s">
        <v>1650</v>
      </c>
      <c r="B169" s="146"/>
    </row>
    <row r="170" spans="1:2" ht="14.25">
      <c r="A170" s="147" t="s">
        <v>1651</v>
      </c>
      <c r="B170" s="146"/>
    </row>
    <row r="171" spans="1:2" ht="14.25">
      <c r="A171" s="147" t="s">
        <v>1652</v>
      </c>
      <c r="B171" s="146"/>
    </row>
    <row r="172" spans="1:2" ht="14.25">
      <c r="A172" s="147" t="s">
        <v>1653</v>
      </c>
      <c r="B172" s="146"/>
    </row>
    <row r="173" spans="1:2" ht="14.25">
      <c r="A173" s="147" t="s">
        <v>1654</v>
      </c>
      <c r="B173" s="146"/>
    </row>
    <row r="174" spans="1:2" ht="14.25">
      <c r="A174" s="147" t="s">
        <v>1655</v>
      </c>
      <c r="B174" s="146"/>
    </row>
    <row r="175" spans="1:2" ht="14.25">
      <c r="A175" s="147" t="s">
        <v>1656</v>
      </c>
      <c r="B175" s="146"/>
    </row>
    <row r="176" spans="1:2" ht="14.25">
      <c r="A176" s="147" t="s">
        <v>1657</v>
      </c>
      <c r="B176" s="146"/>
    </row>
    <row r="177" spans="1:2" ht="14.25">
      <c r="A177" s="147" t="s">
        <v>1658</v>
      </c>
      <c r="B177" s="146"/>
    </row>
    <row r="178" spans="1:2" ht="14.25">
      <c r="A178" s="147" t="s">
        <v>1659</v>
      </c>
      <c r="B178" s="146"/>
    </row>
    <row r="179" spans="1:2" ht="14.25">
      <c r="A179" s="147" t="s">
        <v>1660</v>
      </c>
      <c r="B179" s="146"/>
    </row>
    <row r="180" spans="1:2" ht="14.25">
      <c r="A180" s="147" t="s">
        <v>1661</v>
      </c>
      <c r="B180" s="146"/>
    </row>
    <row r="181" spans="1:2" ht="14.25">
      <c r="A181" s="147" t="s">
        <v>1662</v>
      </c>
      <c r="B181" s="146"/>
    </row>
    <row r="182" spans="1:2" ht="14.25">
      <c r="A182" s="147" t="s">
        <v>1663</v>
      </c>
      <c r="B182" s="146"/>
    </row>
    <row r="183" spans="1:2" ht="14.25">
      <c r="A183" s="147" t="s">
        <v>1664</v>
      </c>
      <c r="B183" s="146"/>
    </row>
    <row r="184" spans="1:2" ht="14.25">
      <c r="A184" s="147" t="s">
        <v>1665</v>
      </c>
      <c r="B184" s="146"/>
    </row>
    <row r="185" spans="1:2" ht="14.25">
      <c r="A185" s="145" t="s">
        <v>1666</v>
      </c>
      <c r="B185" s="146"/>
    </row>
    <row r="186" spans="1:2" ht="14.25">
      <c r="A186" s="145" t="s">
        <v>1667</v>
      </c>
      <c r="B186" s="146"/>
    </row>
    <row r="187" spans="1:2" ht="14.25">
      <c r="A187" s="147" t="s">
        <v>1668</v>
      </c>
      <c r="B187" s="146"/>
    </row>
    <row r="188" spans="1:2" ht="14.25">
      <c r="A188" s="147" t="s">
        <v>1669</v>
      </c>
      <c r="B188" s="146"/>
    </row>
    <row r="189" spans="1:2" ht="14.25">
      <c r="A189" s="147" t="s">
        <v>1670</v>
      </c>
      <c r="B189" s="146"/>
    </row>
    <row r="190" spans="1:2" ht="14.25">
      <c r="A190" s="147" t="s">
        <v>1671</v>
      </c>
      <c r="B190" s="146"/>
    </row>
    <row r="191" spans="1:2" ht="14.25">
      <c r="A191" s="147" t="s">
        <v>1672</v>
      </c>
      <c r="B191" s="146"/>
    </row>
    <row r="192" spans="1:2" ht="14.25">
      <c r="A192" s="147" t="s">
        <v>1673</v>
      </c>
      <c r="B192" s="146"/>
    </row>
    <row r="193" spans="1:2" ht="14.25">
      <c r="A193" s="147" t="s">
        <v>1674</v>
      </c>
      <c r="B193" s="146"/>
    </row>
    <row r="194" spans="1:2" ht="14.25">
      <c r="A194" s="147" t="s">
        <v>1675</v>
      </c>
      <c r="B194" s="146"/>
    </row>
    <row r="195" spans="1:2" ht="14.25">
      <c r="A195" s="147" t="s">
        <v>1676</v>
      </c>
      <c r="B195" s="146"/>
    </row>
    <row r="196" spans="1:2" ht="14.25">
      <c r="A196" s="147" t="s">
        <v>1677</v>
      </c>
      <c r="B196" s="146"/>
    </row>
    <row r="197" spans="1:2" ht="14.25">
      <c r="A197" s="147" t="s">
        <v>1678</v>
      </c>
      <c r="B197" s="146"/>
    </row>
    <row r="198" spans="1:2" ht="14.25">
      <c r="A198" s="147" t="s">
        <v>1679</v>
      </c>
      <c r="B198" s="146"/>
    </row>
    <row r="199" spans="1:2" ht="14.25">
      <c r="A199" s="147" t="s">
        <v>1680</v>
      </c>
      <c r="B199" s="146"/>
    </row>
    <row r="200" spans="1:2" ht="14.25">
      <c r="A200" s="147" t="s">
        <v>1681</v>
      </c>
      <c r="B200" s="146"/>
    </row>
    <row r="201" spans="1:2" ht="14.25">
      <c r="A201" s="147" t="s">
        <v>1682</v>
      </c>
      <c r="B201" s="146"/>
    </row>
    <row r="202" spans="1:2" ht="14.25">
      <c r="A202" s="147" t="s">
        <v>1683</v>
      </c>
      <c r="B202" s="146"/>
    </row>
    <row r="203" spans="1:2" ht="14.25">
      <c r="A203" s="147" t="s">
        <v>1684</v>
      </c>
      <c r="B203" s="146"/>
    </row>
    <row r="204" spans="1:9" ht="14.25">
      <c r="A204" s="99" t="s">
        <v>1685</v>
      </c>
      <c r="B204" s="100"/>
      <c r="C204" s="100"/>
      <c r="D204" s="100"/>
      <c r="E204" s="100"/>
      <c r="F204" s="100"/>
      <c r="G204" s="100"/>
      <c r="H204" s="100"/>
      <c r="I204" s="100"/>
    </row>
  </sheetData>
  <sheetProtection/>
  <mergeCells count="5">
    <mergeCell ref="A3:B3"/>
    <mergeCell ref="A204:I204"/>
    <mergeCell ref="A4:A5"/>
    <mergeCell ref="B4:B5"/>
    <mergeCell ref="A1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 alignWithMargins="0">
    <oddFooter>&amp;C第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view="pageBreakPreview" zoomScaleNormal="70" zoomScaleSheetLayoutView="100" workbookViewId="0" topLeftCell="A7">
      <selection activeCell="K14" sqref="K14"/>
    </sheetView>
  </sheetViews>
  <sheetFormatPr defaultColWidth="9.00390625" defaultRowHeight="14.25"/>
  <cols>
    <col min="1" max="1" width="37.50390625" style="103" customWidth="1"/>
    <col min="2" max="2" width="11.25390625" style="114" customWidth="1"/>
    <col min="3" max="6" width="11.25390625" style="115" customWidth="1"/>
    <col min="7" max="7" width="11.25390625" style="116" customWidth="1"/>
    <col min="8" max="8" width="10.75390625" style="103" bestFit="1" customWidth="1"/>
    <col min="9" max="16384" width="9.00390625" style="103" customWidth="1"/>
  </cols>
  <sheetData>
    <row r="1" spans="1:7" s="111" customFormat="1" ht="48" customHeight="1">
      <c r="A1" s="117" t="s">
        <v>1686</v>
      </c>
      <c r="B1" s="117"/>
      <c r="C1" s="117"/>
      <c r="D1" s="117"/>
      <c r="E1" s="117"/>
      <c r="F1" s="117"/>
      <c r="G1" s="117"/>
    </row>
    <row r="2" ht="14.25">
      <c r="G2" s="118" t="s">
        <v>1</v>
      </c>
    </row>
    <row r="3" spans="1:7" ht="42" customHeight="1">
      <c r="A3" s="6" t="s">
        <v>2</v>
      </c>
      <c r="B3" s="84" t="s">
        <v>3</v>
      </c>
      <c r="C3" s="86" t="s">
        <v>4</v>
      </c>
      <c r="D3" s="119" t="s">
        <v>5</v>
      </c>
      <c r="E3" s="119" t="s">
        <v>6</v>
      </c>
      <c r="F3" s="86" t="s">
        <v>7</v>
      </c>
      <c r="G3" s="86" t="s">
        <v>8</v>
      </c>
    </row>
    <row r="4" spans="1:7" s="112" customFormat="1" ht="42" customHeight="1">
      <c r="A4" s="6"/>
      <c r="B4" s="87"/>
      <c r="C4" s="86"/>
      <c r="D4" s="119"/>
      <c r="E4" s="119"/>
      <c r="F4" s="86"/>
      <c r="G4" s="86"/>
    </row>
    <row r="5" spans="1:10" ht="39.75" customHeight="1">
      <c r="A5" s="24" t="s">
        <v>1473</v>
      </c>
      <c r="B5" s="120"/>
      <c r="C5" s="120"/>
      <c r="D5" s="121">
        <v>17</v>
      </c>
      <c r="E5" s="121">
        <v>17</v>
      </c>
      <c r="F5" s="122">
        <f>E5/D5</f>
        <v>1</v>
      </c>
      <c r="G5" s="122"/>
      <c r="I5" s="134"/>
      <c r="J5" s="134"/>
    </row>
    <row r="6" spans="1:10" ht="39.75" customHeight="1">
      <c r="A6" s="123" t="s">
        <v>1687</v>
      </c>
      <c r="B6" s="120"/>
      <c r="C6" s="120"/>
      <c r="D6" s="121"/>
      <c r="E6" s="121"/>
      <c r="F6" s="122"/>
      <c r="G6" s="122"/>
      <c r="I6" s="134"/>
      <c r="J6" s="134"/>
    </row>
    <row r="7" spans="1:9" ht="39.75" customHeight="1">
      <c r="A7" s="123" t="s">
        <v>1688</v>
      </c>
      <c r="B7" s="124"/>
      <c r="C7" s="120"/>
      <c r="D7" s="120"/>
      <c r="E7" s="124"/>
      <c r="F7" s="122"/>
      <c r="G7" s="122"/>
      <c r="I7" s="134"/>
    </row>
    <row r="8" spans="1:9" ht="39.75" customHeight="1">
      <c r="A8" s="123" t="s">
        <v>1689</v>
      </c>
      <c r="B8" s="124"/>
      <c r="C8" s="120"/>
      <c r="D8" s="120"/>
      <c r="E8" s="124"/>
      <c r="F8" s="122"/>
      <c r="G8" s="122"/>
      <c r="I8" s="134"/>
    </row>
    <row r="9" spans="1:9" ht="39.75" customHeight="1">
      <c r="A9" s="123" t="s">
        <v>1690</v>
      </c>
      <c r="B9" s="124"/>
      <c r="C9" s="120"/>
      <c r="D9" s="120"/>
      <c r="E9" s="124"/>
      <c r="F9" s="122"/>
      <c r="G9" s="122"/>
      <c r="I9" s="134"/>
    </row>
    <row r="10" spans="1:9" ht="39.75" customHeight="1">
      <c r="A10" s="125" t="s">
        <v>1691</v>
      </c>
      <c r="B10" s="126"/>
      <c r="C10" s="127"/>
      <c r="D10" s="127"/>
      <c r="E10" s="126"/>
      <c r="F10" s="122"/>
      <c r="G10" s="122"/>
      <c r="I10" s="134"/>
    </row>
    <row r="11" spans="1:9" ht="39.75" customHeight="1">
      <c r="A11" s="125" t="s">
        <v>1692</v>
      </c>
      <c r="B11" s="126"/>
      <c r="C11" s="127"/>
      <c r="D11" s="127"/>
      <c r="E11" s="126"/>
      <c r="F11" s="122"/>
      <c r="G11" s="122"/>
      <c r="I11" s="134"/>
    </row>
    <row r="12" spans="1:9" ht="39.75" customHeight="1">
      <c r="A12" s="123" t="s">
        <v>1693</v>
      </c>
      <c r="B12" s="124"/>
      <c r="C12" s="120"/>
      <c r="D12" s="120">
        <v>17</v>
      </c>
      <c r="E12" s="124">
        <v>17</v>
      </c>
      <c r="F12" s="122">
        <f>E12/D12</f>
        <v>1</v>
      </c>
      <c r="G12" s="122"/>
      <c r="I12" s="134"/>
    </row>
    <row r="13" spans="1:9" ht="39.75" customHeight="1">
      <c r="A13" s="125" t="s">
        <v>1694</v>
      </c>
      <c r="B13" s="126"/>
      <c r="C13" s="127"/>
      <c r="D13" s="127"/>
      <c r="E13" s="126"/>
      <c r="F13" s="128"/>
      <c r="G13" s="128"/>
      <c r="I13" s="134"/>
    </row>
    <row r="14" spans="1:7" ht="39.75" customHeight="1">
      <c r="A14" s="129" t="s">
        <v>1482</v>
      </c>
      <c r="B14" s="120"/>
      <c r="C14" s="120"/>
      <c r="D14" s="120">
        <v>17</v>
      </c>
      <c r="E14" s="120">
        <v>17</v>
      </c>
      <c r="F14" s="122">
        <f>E14/D14</f>
        <v>1</v>
      </c>
      <c r="G14" s="122"/>
    </row>
    <row r="15" spans="1:7" ht="39.75" customHeight="1">
      <c r="A15" s="29" t="s">
        <v>1483</v>
      </c>
      <c r="B15" s="120"/>
      <c r="C15" s="120"/>
      <c r="D15" s="120"/>
      <c r="E15" s="120"/>
      <c r="F15" s="122"/>
      <c r="G15" s="122"/>
    </row>
    <row r="16" spans="1:7" ht="39.75" customHeight="1">
      <c r="A16" s="29" t="s">
        <v>1484</v>
      </c>
      <c r="B16" s="120"/>
      <c r="C16" s="120"/>
      <c r="D16" s="120"/>
      <c r="E16" s="120"/>
      <c r="F16" s="122"/>
      <c r="G16" s="122"/>
    </row>
    <row r="17" spans="1:7" ht="39.75" customHeight="1">
      <c r="A17" s="29" t="s">
        <v>1695</v>
      </c>
      <c r="B17" s="120"/>
      <c r="C17" s="120"/>
      <c r="D17" s="120"/>
      <c r="E17" s="120"/>
      <c r="F17" s="122"/>
      <c r="G17" s="122"/>
    </row>
    <row r="18" spans="1:7" ht="39.75" customHeight="1">
      <c r="A18" s="29" t="s">
        <v>1696</v>
      </c>
      <c r="B18" s="120"/>
      <c r="C18" s="120"/>
      <c r="D18" s="120"/>
      <c r="E18" s="120"/>
      <c r="F18" s="122"/>
      <c r="G18" s="122"/>
    </row>
    <row r="19" spans="1:8" s="113" customFormat="1" ht="39.75" customHeight="1">
      <c r="A19" s="29" t="s">
        <v>1697</v>
      </c>
      <c r="B19" s="130"/>
      <c r="C19" s="120"/>
      <c r="D19" s="130"/>
      <c r="E19" s="130"/>
      <c r="F19" s="122"/>
      <c r="G19" s="122"/>
      <c r="H19" s="131"/>
    </row>
    <row r="20" spans="1:7" ht="39.75" customHeight="1">
      <c r="A20" s="129" t="s">
        <v>1487</v>
      </c>
      <c r="B20" s="120"/>
      <c r="C20" s="120"/>
      <c r="D20" s="120">
        <v>17</v>
      </c>
      <c r="E20" s="120">
        <v>17</v>
      </c>
      <c r="F20" s="122">
        <f>E20/D20</f>
        <v>1</v>
      </c>
      <c r="G20" s="122"/>
    </row>
    <row r="21" spans="1:9" ht="24" customHeight="1">
      <c r="A21" s="99"/>
      <c r="B21" s="100"/>
      <c r="C21" s="100"/>
      <c r="D21" s="100"/>
      <c r="E21" s="100"/>
      <c r="F21" s="100"/>
      <c r="G21" s="100"/>
      <c r="H21" s="100"/>
      <c r="I21" s="100"/>
    </row>
    <row r="22" spans="3:4" ht="24" customHeight="1">
      <c r="C22" s="132"/>
      <c r="D22" s="132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spans="3:4" ht="15" customHeight="1">
      <c r="C30" s="133"/>
      <c r="D30" s="132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9">
    <mergeCell ref="A1:G1"/>
    <mergeCell ref="A21:I2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view="pageBreakPreview" zoomScaleNormal="70" zoomScaleSheetLayoutView="100" workbookViewId="0" topLeftCell="A1">
      <pane xSplit="3" ySplit="5" topLeftCell="D12" activePane="bottomRight" state="frozen"/>
      <selection pane="bottomRight" activeCell="A26" sqref="A26:I26"/>
    </sheetView>
  </sheetViews>
  <sheetFormatPr defaultColWidth="9.00390625" defaultRowHeight="14.25"/>
  <cols>
    <col min="1" max="1" width="58.625" style="79" customWidth="1"/>
    <col min="2" max="2" width="11.00390625" style="80" customWidth="1"/>
    <col min="3" max="3" width="11.25390625" style="80" customWidth="1"/>
    <col min="4" max="4" width="11.50390625" style="80" customWidth="1"/>
    <col min="5" max="5" width="10.125" style="80" customWidth="1"/>
    <col min="6" max="6" width="10.50390625" style="80" customWidth="1"/>
    <col min="7" max="7" width="9.75390625" style="80" customWidth="1"/>
    <col min="8" max="15" width="9.00390625" style="79" customWidth="1"/>
    <col min="16" max="16" width="9.75390625" style="79" customWidth="1"/>
    <col min="17" max="16384" width="9.00390625" style="79" customWidth="1"/>
  </cols>
  <sheetData>
    <row r="1" spans="1:7" s="76" customFormat="1" ht="48" customHeight="1">
      <c r="A1" s="81" t="s">
        <v>1698</v>
      </c>
      <c r="B1" s="81"/>
      <c r="C1" s="81"/>
      <c r="D1" s="81"/>
      <c r="E1" s="81"/>
      <c r="F1" s="81"/>
      <c r="G1" s="81"/>
    </row>
    <row r="2" spans="2:7" s="31" customFormat="1" ht="14.25">
      <c r="B2" s="82"/>
      <c r="C2" s="82"/>
      <c r="D2" s="82"/>
      <c r="E2" s="82"/>
      <c r="F2" s="82"/>
      <c r="G2" s="83" t="s">
        <v>1</v>
      </c>
    </row>
    <row r="3" spans="1:7" s="31" customFormat="1" ht="33.75" customHeight="1">
      <c r="A3" s="6" t="s">
        <v>2</v>
      </c>
      <c r="B3" s="84" t="s">
        <v>3</v>
      </c>
      <c r="C3" s="85" t="s">
        <v>4</v>
      </c>
      <c r="D3" s="86" t="s">
        <v>5</v>
      </c>
      <c r="E3" s="86" t="s">
        <v>6</v>
      </c>
      <c r="F3" s="86" t="s">
        <v>7</v>
      </c>
      <c r="G3" s="86" t="s">
        <v>8</v>
      </c>
    </row>
    <row r="4" spans="1:7" s="32" customFormat="1" ht="33.75" customHeight="1">
      <c r="A4" s="6"/>
      <c r="B4" s="87"/>
      <c r="C4" s="88"/>
      <c r="D4" s="86"/>
      <c r="E4" s="86"/>
      <c r="F4" s="86"/>
      <c r="G4" s="86"/>
    </row>
    <row r="5" spans="1:17" ht="29.25" customHeight="1">
      <c r="A5" s="26" t="s">
        <v>1489</v>
      </c>
      <c r="B5" s="89"/>
      <c r="C5" s="89"/>
      <c r="D5" s="89"/>
      <c r="E5" s="89"/>
      <c r="F5" s="90"/>
      <c r="G5" s="90"/>
      <c r="I5" s="101"/>
      <c r="M5" s="102"/>
      <c r="O5" s="103"/>
      <c r="P5" s="104"/>
      <c r="Q5" s="102"/>
    </row>
    <row r="6" spans="1:16" ht="29.25" customHeight="1">
      <c r="A6" s="25" t="s">
        <v>1494</v>
      </c>
      <c r="B6" s="89"/>
      <c r="C6" s="89"/>
      <c r="D6" s="89"/>
      <c r="E6" s="89"/>
      <c r="F6" s="90"/>
      <c r="G6" s="90"/>
      <c r="I6" s="101"/>
      <c r="M6" s="102"/>
      <c r="O6" s="103"/>
      <c r="P6" s="101"/>
    </row>
    <row r="7" spans="1:16" ht="29.25" customHeight="1">
      <c r="A7" s="25" t="s">
        <v>1490</v>
      </c>
      <c r="B7" s="89"/>
      <c r="C7" s="89"/>
      <c r="D7" s="89"/>
      <c r="E7" s="89"/>
      <c r="F7" s="90"/>
      <c r="G7" s="90"/>
      <c r="I7" s="101"/>
      <c r="M7" s="102"/>
      <c r="O7" s="103"/>
      <c r="P7" s="101"/>
    </row>
    <row r="8" spans="1:16" ht="29.25" customHeight="1">
      <c r="A8" s="25" t="s">
        <v>1699</v>
      </c>
      <c r="B8" s="89"/>
      <c r="C8" s="89"/>
      <c r="D8" s="89"/>
      <c r="E8" s="89"/>
      <c r="F8" s="90"/>
      <c r="G8" s="90"/>
      <c r="I8" s="101"/>
      <c r="M8" s="102"/>
      <c r="O8" s="103"/>
      <c r="P8" s="101"/>
    </row>
    <row r="9" spans="1:16" ht="29.25" customHeight="1">
      <c r="A9" s="25" t="s">
        <v>1700</v>
      </c>
      <c r="B9" s="89"/>
      <c r="C9" s="89"/>
      <c r="D9" s="89"/>
      <c r="E9" s="89"/>
      <c r="F9" s="90"/>
      <c r="G9" s="90"/>
      <c r="I9" s="101"/>
      <c r="M9" s="102"/>
      <c r="O9" s="103"/>
      <c r="P9" s="101"/>
    </row>
    <row r="10" spans="1:16" ht="29.25" customHeight="1">
      <c r="A10" s="25" t="s">
        <v>1701</v>
      </c>
      <c r="B10" s="89"/>
      <c r="C10" s="89"/>
      <c r="D10" s="89"/>
      <c r="E10" s="89"/>
      <c r="F10" s="90"/>
      <c r="G10" s="90"/>
      <c r="I10" s="101"/>
      <c r="M10" s="102"/>
      <c r="O10" s="103"/>
      <c r="P10" s="101"/>
    </row>
    <row r="11" spans="1:16" ht="29.25" customHeight="1">
      <c r="A11" s="25" t="s">
        <v>912</v>
      </c>
      <c r="B11" s="89"/>
      <c r="C11" s="89"/>
      <c r="D11" s="89"/>
      <c r="E11" s="89"/>
      <c r="F11" s="90"/>
      <c r="G11" s="90"/>
      <c r="I11" s="101"/>
      <c r="M11" s="102"/>
      <c r="O11" s="103"/>
      <c r="P11" s="101"/>
    </row>
    <row r="12" spans="1:16" ht="29.25" customHeight="1">
      <c r="A12" s="91" t="s">
        <v>1493</v>
      </c>
      <c r="B12" s="89"/>
      <c r="C12" s="89"/>
      <c r="D12" s="89"/>
      <c r="E12" s="89"/>
      <c r="F12" s="90"/>
      <c r="G12" s="90"/>
      <c r="I12" s="101"/>
      <c r="M12" s="102"/>
      <c r="O12" s="103"/>
      <c r="P12" s="101"/>
    </row>
    <row r="13" spans="1:16" ht="29.25" customHeight="1">
      <c r="A13" s="92" t="s">
        <v>1702</v>
      </c>
      <c r="B13" s="89"/>
      <c r="C13" s="89"/>
      <c r="D13" s="89"/>
      <c r="E13" s="89"/>
      <c r="F13" s="90"/>
      <c r="G13" s="90"/>
      <c r="I13" s="101"/>
      <c r="M13" s="102"/>
      <c r="O13" s="103"/>
      <c r="P13" s="101"/>
    </row>
    <row r="14" spans="1:16" ht="29.25" customHeight="1">
      <c r="A14" s="92" t="s">
        <v>1703</v>
      </c>
      <c r="B14" s="89"/>
      <c r="C14" s="89"/>
      <c r="D14" s="89"/>
      <c r="E14" s="89"/>
      <c r="F14" s="90"/>
      <c r="G14" s="90"/>
      <c r="I14" s="101"/>
      <c r="M14" s="102"/>
      <c r="O14" s="103"/>
      <c r="P14" s="101"/>
    </row>
    <row r="15" spans="1:16" ht="29.25" customHeight="1">
      <c r="A15" s="25" t="s">
        <v>1704</v>
      </c>
      <c r="B15" s="89"/>
      <c r="C15" s="89"/>
      <c r="D15" s="89"/>
      <c r="E15" s="89"/>
      <c r="F15" s="90"/>
      <c r="G15" s="90"/>
      <c r="I15" s="101"/>
      <c r="M15" s="102"/>
      <c r="O15" s="103"/>
      <c r="P15" s="101"/>
    </row>
    <row r="16" spans="1:16" ht="29.25" customHeight="1">
      <c r="A16" s="93" t="s">
        <v>1705</v>
      </c>
      <c r="B16" s="89"/>
      <c r="C16" s="89"/>
      <c r="D16" s="89"/>
      <c r="E16" s="89"/>
      <c r="F16" s="90"/>
      <c r="G16" s="90"/>
      <c r="I16" s="101"/>
      <c r="M16" s="102"/>
      <c r="O16" s="103"/>
      <c r="P16" s="101"/>
    </row>
    <row r="17" spans="1:16" ht="29.25" customHeight="1">
      <c r="A17" s="93" t="s">
        <v>1706</v>
      </c>
      <c r="B17" s="89"/>
      <c r="C17" s="89"/>
      <c r="D17" s="89"/>
      <c r="E17" s="89"/>
      <c r="F17" s="90"/>
      <c r="G17" s="90"/>
      <c r="I17" s="101"/>
      <c r="M17" s="102"/>
      <c r="O17" s="103"/>
      <c r="P17" s="101"/>
    </row>
    <row r="18" spans="1:16" ht="29.25" customHeight="1">
      <c r="A18" s="93" t="s">
        <v>1707</v>
      </c>
      <c r="B18" s="89"/>
      <c r="C18" s="89"/>
      <c r="D18" s="89"/>
      <c r="E18" s="89"/>
      <c r="F18" s="90"/>
      <c r="G18" s="90"/>
      <c r="I18" s="101"/>
      <c r="M18" s="102"/>
      <c r="O18" s="103"/>
      <c r="P18" s="101"/>
    </row>
    <row r="19" spans="1:16" ht="29.25" customHeight="1">
      <c r="A19" s="94" t="s">
        <v>1708</v>
      </c>
      <c r="B19" s="95"/>
      <c r="C19" s="95"/>
      <c r="D19" s="95"/>
      <c r="E19" s="95"/>
      <c r="F19" s="96"/>
      <c r="G19" s="96"/>
      <c r="I19" s="101"/>
      <c r="M19" s="102"/>
      <c r="O19" s="103"/>
      <c r="P19" s="101"/>
    </row>
    <row r="20" spans="1:16" s="77" customFormat="1" ht="29.25" customHeight="1">
      <c r="A20" s="26" t="s">
        <v>1500</v>
      </c>
      <c r="B20" s="89"/>
      <c r="C20" s="89"/>
      <c r="D20" s="89">
        <v>17</v>
      </c>
      <c r="E20" s="89">
        <v>17</v>
      </c>
      <c r="F20" s="90">
        <v>1</v>
      </c>
      <c r="G20" s="90"/>
      <c r="I20" s="105"/>
      <c r="M20" s="106"/>
      <c r="O20" s="107"/>
      <c r="P20" s="105"/>
    </row>
    <row r="21" spans="1:16" s="78" customFormat="1" ht="29.25" customHeight="1">
      <c r="A21" s="97" t="s">
        <v>1501</v>
      </c>
      <c r="B21" s="98"/>
      <c r="C21" s="89"/>
      <c r="D21" s="89"/>
      <c r="E21" s="98"/>
      <c r="F21" s="90"/>
      <c r="G21" s="90"/>
      <c r="I21" s="108"/>
      <c r="M21" s="109"/>
      <c r="O21" s="110"/>
      <c r="P21" s="108"/>
    </row>
    <row r="22" spans="1:16" s="78" customFormat="1" ht="29.25" customHeight="1">
      <c r="A22" s="97" t="s">
        <v>1709</v>
      </c>
      <c r="B22" s="98"/>
      <c r="C22" s="89"/>
      <c r="D22" s="89"/>
      <c r="E22" s="98"/>
      <c r="F22" s="90"/>
      <c r="G22" s="90"/>
      <c r="I22" s="108"/>
      <c r="M22" s="109"/>
      <c r="O22" s="110"/>
      <c r="P22" s="108"/>
    </row>
    <row r="23" spans="1:16" s="78" customFormat="1" ht="29.25" customHeight="1">
      <c r="A23" s="97" t="s">
        <v>1710</v>
      </c>
      <c r="B23" s="98"/>
      <c r="C23" s="89"/>
      <c r="D23" s="89"/>
      <c r="E23" s="98"/>
      <c r="F23" s="90"/>
      <c r="G23" s="90"/>
      <c r="I23" s="108"/>
      <c r="M23" s="109"/>
      <c r="O23" s="110"/>
      <c r="P23" s="108"/>
    </row>
    <row r="24" spans="1:16" ht="29.25" customHeight="1">
      <c r="A24" s="25" t="s">
        <v>1711</v>
      </c>
      <c r="B24" s="89"/>
      <c r="C24" s="89"/>
      <c r="D24" s="89"/>
      <c r="E24" s="89"/>
      <c r="F24" s="90"/>
      <c r="G24" s="90"/>
      <c r="I24" s="101"/>
      <c r="M24" s="102"/>
      <c r="O24" s="103"/>
      <c r="P24" s="101"/>
    </row>
    <row r="25" spans="1:16" ht="29.25" customHeight="1">
      <c r="A25" s="26" t="s">
        <v>1504</v>
      </c>
      <c r="B25" s="89"/>
      <c r="C25" s="89"/>
      <c r="D25" s="89">
        <v>17</v>
      </c>
      <c r="E25" s="89">
        <v>17</v>
      </c>
      <c r="F25" s="90">
        <v>1</v>
      </c>
      <c r="G25" s="90"/>
      <c r="I25" s="101"/>
      <c r="M25" s="102"/>
      <c r="O25" s="103"/>
      <c r="P25" s="101"/>
    </row>
    <row r="26" spans="1:9" ht="14.25">
      <c r="A26" s="99"/>
      <c r="B26" s="100"/>
      <c r="C26" s="100"/>
      <c r="D26" s="100"/>
      <c r="E26" s="100"/>
      <c r="F26" s="100"/>
      <c r="G26" s="100"/>
      <c r="H26" s="100"/>
      <c r="I26" s="100"/>
    </row>
  </sheetData>
  <sheetProtection/>
  <mergeCells count="9">
    <mergeCell ref="A1:G1"/>
    <mergeCell ref="A26:I26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8" sqref="C18"/>
    </sheetView>
  </sheetViews>
  <sheetFormatPr defaultColWidth="9.00390625" defaultRowHeight="14.25"/>
  <cols>
    <col min="1" max="1" width="43.375" style="67" customWidth="1"/>
    <col min="2" max="2" width="25.625" style="67" customWidth="1"/>
    <col min="3" max="3" width="25.50390625" style="67" customWidth="1"/>
    <col min="4" max="4" width="25.625" style="0" customWidth="1"/>
  </cols>
  <sheetData>
    <row r="1" spans="1:4" ht="42.75" customHeight="1">
      <c r="A1" s="68" t="s">
        <v>1712</v>
      </c>
      <c r="B1" s="68"/>
      <c r="C1" s="68"/>
      <c r="D1" s="68"/>
    </row>
    <row r="2" spans="1:4" ht="32.25" customHeight="1">
      <c r="A2" s="69"/>
      <c r="B2" s="69"/>
      <c r="C2" s="69"/>
      <c r="D2" s="70" t="s">
        <v>1</v>
      </c>
    </row>
    <row r="3" spans="1:6" ht="29.25" customHeight="1">
      <c r="A3" s="71" t="s">
        <v>1450</v>
      </c>
      <c r="B3" s="72" t="s">
        <v>1462</v>
      </c>
      <c r="C3" s="72"/>
      <c r="D3" s="72"/>
      <c r="E3" s="73"/>
      <c r="F3" s="73"/>
    </row>
    <row r="4" spans="1:4" ht="29.25" customHeight="1">
      <c r="A4" s="71"/>
      <c r="B4" s="71" t="s">
        <v>1463</v>
      </c>
      <c r="C4" s="71" t="s">
        <v>1464</v>
      </c>
      <c r="D4" s="72" t="s">
        <v>1465</v>
      </c>
    </row>
    <row r="5" spans="1:4" ht="39.75" customHeight="1">
      <c r="A5" s="74" t="s">
        <v>1713</v>
      </c>
      <c r="B5" s="71"/>
      <c r="C5" s="71"/>
      <c r="D5" s="72"/>
    </row>
    <row r="6" spans="1:4" ht="39.75" customHeight="1">
      <c r="A6" s="74" t="s">
        <v>1714</v>
      </c>
      <c r="B6" s="71"/>
      <c r="C6" s="71"/>
      <c r="D6" s="72"/>
    </row>
    <row r="7" spans="1:4" ht="39.75" customHeight="1">
      <c r="A7" s="74" t="s">
        <v>1715</v>
      </c>
      <c r="B7" s="71"/>
      <c r="C7" s="71"/>
      <c r="D7" s="72"/>
    </row>
    <row r="8" spans="1:4" ht="39.75" customHeight="1">
      <c r="A8" s="74" t="s">
        <v>1716</v>
      </c>
      <c r="B8" s="71"/>
      <c r="C8" s="71"/>
      <c r="D8" s="72"/>
    </row>
    <row r="9" spans="1:4" ht="39.75" customHeight="1">
      <c r="A9" s="74" t="s">
        <v>1717</v>
      </c>
      <c r="B9" s="71"/>
      <c r="C9" s="71"/>
      <c r="D9" s="72"/>
    </row>
    <row r="10" spans="1:4" ht="14.25">
      <c r="A10" s="75" t="s">
        <v>1718</v>
      </c>
      <c r="B10" s="75"/>
      <c r="C10" s="75"/>
      <c r="D10" s="75"/>
    </row>
    <row r="11" spans="1:4" ht="14.25">
      <c r="A11" s="75"/>
      <c r="B11" s="75"/>
      <c r="C11" s="75"/>
      <c r="D11" s="75"/>
    </row>
  </sheetData>
  <sheetProtection/>
  <mergeCells count="4">
    <mergeCell ref="A1:D1"/>
    <mergeCell ref="B3:D3"/>
    <mergeCell ref="A3:A4"/>
    <mergeCell ref="A10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H45" sqref="H45"/>
    </sheetView>
  </sheetViews>
  <sheetFormatPr defaultColWidth="9.00390625" defaultRowHeight="14.25"/>
  <cols>
    <col min="1" max="1" width="40.00390625" style="56" customWidth="1"/>
    <col min="2" max="2" width="11.00390625" style="57" customWidth="1"/>
    <col min="3" max="3" width="10.875" style="57" customWidth="1"/>
    <col min="4" max="4" width="9.625" style="56" customWidth="1"/>
    <col min="5" max="5" width="9.50390625" style="36" customWidth="1"/>
    <col min="6" max="6" width="7.00390625" style="36" customWidth="1"/>
    <col min="7" max="7" width="9.00390625" style="56" customWidth="1"/>
    <col min="8" max="8" width="13.375" style="56" customWidth="1"/>
    <col min="9" max="16384" width="9.00390625" style="56" customWidth="1"/>
  </cols>
  <sheetData>
    <row r="1" spans="1:6" s="52" customFormat="1" ht="48" customHeight="1">
      <c r="A1" s="58" t="s">
        <v>1719</v>
      </c>
      <c r="B1" s="58"/>
      <c r="C1" s="58"/>
      <c r="D1" s="58"/>
      <c r="E1" s="58"/>
      <c r="F1" s="58"/>
    </row>
    <row r="2" spans="1:6" s="53" customFormat="1" ht="14.25">
      <c r="A2" s="2"/>
      <c r="B2" s="59"/>
      <c r="C2" s="59"/>
      <c r="E2" s="39" t="s">
        <v>1</v>
      </c>
      <c r="F2" s="60"/>
    </row>
    <row r="3" spans="1:6" s="54" customFormat="1" ht="19.5" customHeight="1">
      <c r="A3" s="6" t="s">
        <v>1450</v>
      </c>
      <c r="B3" s="20" t="s">
        <v>1720</v>
      </c>
      <c r="C3" s="20" t="s">
        <v>1721</v>
      </c>
      <c r="D3" s="20" t="s">
        <v>1722</v>
      </c>
      <c r="E3" s="20" t="s">
        <v>1723</v>
      </c>
      <c r="F3" s="61"/>
    </row>
    <row r="4" spans="1:6" s="54" customFormat="1" ht="19.5" customHeight="1">
      <c r="A4" s="6"/>
      <c r="B4" s="22"/>
      <c r="C4" s="22"/>
      <c r="D4" s="22"/>
      <c r="E4" s="22"/>
      <c r="F4" s="61"/>
    </row>
    <row r="5" spans="1:9" ht="23.25" customHeight="1">
      <c r="A5" s="62" t="s">
        <v>1724</v>
      </c>
      <c r="B5" s="40">
        <v>0</v>
      </c>
      <c r="C5" s="63">
        <v>0</v>
      </c>
      <c r="D5" s="64"/>
      <c r="E5" s="43"/>
      <c r="F5" s="65"/>
      <c r="G5" s="45"/>
      <c r="H5" s="66"/>
      <c r="I5" s="66"/>
    </row>
    <row r="6" spans="1:9" ht="23.25" customHeight="1">
      <c r="A6" s="48" t="s">
        <v>1725</v>
      </c>
      <c r="B6" s="40">
        <v>0</v>
      </c>
      <c r="C6" s="63">
        <v>0</v>
      </c>
      <c r="D6" s="64"/>
      <c r="E6" s="43"/>
      <c r="F6" s="65"/>
      <c r="G6" s="45"/>
      <c r="H6" s="66"/>
      <c r="I6" s="66"/>
    </row>
    <row r="7" spans="1:9" ht="23.25" customHeight="1">
      <c r="A7" s="48" t="s">
        <v>1726</v>
      </c>
      <c r="B7" s="40">
        <v>0</v>
      </c>
      <c r="C7" s="63">
        <v>0</v>
      </c>
      <c r="D7" s="64"/>
      <c r="E7" s="43"/>
      <c r="F7" s="65"/>
      <c r="G7" s="45"/>
      <c r="H7" s="66"/>
      <c r="I7" s="66"/>
    </row>
    <row r="8" spans="1:9" ht="23.25" customHeight="1">
      <c r="A8" s="48" t="s">
        <v>1727</v>
      </c>
      <c r="B8" s="40">
        <v>0</v>
      </c>
      <c r="C8" s="63">
        <v>0</v>
      </c>
      <c r="D8" s="64"/>
      <c r="E8" s="43"/>
      <c r="F8" s="65"/>
      <c r="G8" s="45"/>
      <c r="H8" s="66"/>
      <c r="I8" s="66"/>
    </row>
    <row r="9" spans="1:9" ht="23.25" customHeight="1">
      <c r="A9" s="47" t="s">
        <v>1728</v>
      </c>
      <c r="B9" s="40">
        <v>0</v>
      </c>
      <c r="C9" s="63">
        <v>0</v>
      </c>
      <c r="D9" s="64"/>
      <c r="E9" s="43"/>
      <c r="F9" s="65"/>
      <c r="G9" s="45"/>
      <c r="H9" s="66"/>
      <c r="I9" s="66"/>
    </row>
    <row r="10" spans="1:9" ht="23.25" customHeight="1">
      <c r="A10" s="48" t="s">
        <v>1725</v>
      </c>
      <c r="B10" s="40">
        <v>0</v>
      </c>
      <c r="C10" s="63">
        <v>0</v>
      </c>
      <c r="D10" s="64"/>
      <c r="E10" s="43"/>
      <c r="F10" s="65"/>
      <c r="G10" s="45"/>
      <c r="H10" s="66"/>
      <c r="I10" s="66"/>
    </row>
    <row r="11" spans="1:9" ht="23.25" customHeight="1">
      <c r="A11" s="48" t="s">
        <v>1726</v>
      </c>
      <c r="B11" s="40">
        <v>0</v>
      </c>
      <c r="C11" s="63">
        <v>0</v>
      </c>
      <c r="D11" s="64"/>
      <c r="E11" s="43"/>
      <c r="F11" s="65"/>
      <c r="G11" s="45"/>
      <c r="H11" s="66"/>
      <c r="I11" s="66"/>
    </row>
    <row r="12" spans="1:9" ht="23.25" customHeight="1">
      <c r="A12" s="48" t="s">
        <v>1727</v>
      </c>
      <c r="B12" s="40">
        <v>0</v>
      </c>
      <c r="C12" s="63">
        <v>0</v>
      </c>
      <c r="D12" s="64"/>
      <c r="E12" s="43"/>
      <c r="F12" s="65"/>
      <c r="G12" s="45"/>
      <c r="H12" s="66"/>
      <c r="I12" s="66"/>
    </row>
    <row r="13" spans="1:9" ht="23.25" customHeight="1">
      <c r="A13" s="48" t="s">
        <v>1729</v>
      </c>
      <c r="B13" s="40">
        <v>0</v>
      </c>
      <c r="C13" s="63">
        <v>0</v>
      </c>
      <c r="D13" s="64"/>
      <c r="E13" s="43"/>
      <c r="F13" s="65"/>
      <c r="G13" s="45"/>
      <c r="H13" s="66"/>
      <c r="I13" s="66"/>
    </row>
    <row r="14" spans="1:9" ht="23.25" customHeight="1">
      <c r="A14" s="48" t="s">
        <v>1725</v>
      </c>
      <c r="B14" s="40">
        <v>0</v>
      </c>
      <c r="C14" s="63">
        <v>0</v>
      </c>
      <c r="D14" s="64"/>
      <c r="E14" s="43"/>
      <c r="F14" s="65"/>
      <c r="G14" s="45"/>
      <c r="H14" s="66"/>
      <c r="I14" s="66"/>
    </row>
    <row r="15" spans="1:9" ht="23.25" customHeight="1">
      <c r="A15" s="48" t="s">
        <v>1727</v>
      </c>
      <c r="B15" s="40">
        <v>0</v>
      </c>
      <c r="C15" s="63">
        <v>0</v>
      </c>
      <c r="D15" s="64"/>
      <c r="E15" s="43"/>
      <c r="F15" s="65"/>
      <c r="G15" s="45"/>
      <c r="H15" s="66"/>
      <c r="I15" s="66"/>
    </row>
    <row r="16" spans="1:8" s="55" customFormat="1" ht="23.25" customHeight="1">
      <c r="A16" s="48" t="s">
        <v>1730</v>
      </c>
      <c r="B16" s="40">
        <v>0</v>
      </c>
      <c r="C16" s="63">
        <v>0</v>
      </c>
      <c r="D16" s="64"/>
      <c r="E16" s="43"/>
      <c r="F16" s="65"/>
      <c r="H16" s="49"/>
    </row>
    <row r="17" spans="1:6" s="55" customFormat="1" ht="23.25" customHeight="1">
      <c r="A17" s="48" t="s">
        <v>1725</v>
      </c>
      <c r="B17" s="40">
        <v>0</v>
      </c>
      <c r="C17" s="63">
        <v>0</v>
      </c>
      <c r="D17" s="64"/>
      <c r="E17" s="43"/>
      <c r="F17" s="65"/>
    </row>
    <row r="18" spans="1:6" s="55" customFormat="1" ht="23.25" customHeight="1">
      <c r="A18" s="48" t="s">
        <v>1726</v>
      </c>
      <c r="B18" s="40">
        <v>0</v>
      </c>
      <c r="C18" s="63">
        <v>0</v>
      </c>
      <c r="D18" s="64"/>
      <c r="E18" s="43"/>
      <c r="F18" s="65"/>
    </row>
    <row r="19" spans="1:9" ht="23.25" customHeight="1">
      <c r="A19" s="48" t="s">
        <v>1727</v>
      </c>
      <c r="B19" s="40">
        <v>0</v>
      </c>
      <c r="C19" s="63">
        <v>0</v>
      </c>
      <c r="D19" s="64"/>
      <c r="E19" s="43"/>
      <c r="F19" s="65"/>
      <c r="G19" s="45"/>
      <c r="H19" s="66"/>
      <c r="I19" s="66"/>
    </row>
    <row r="20" spans="1:6" s="55" customFormat="1" ht="23.25" customHeight="1">
      <c r="A20" s="48" t="s">
        <v>1731</v>
      </c>
      <c r="B20" s="40">
        <v>0</v>
      </c>
      <c r="C20" s="63">
        <v>0</v>
      </c>
      <c r="D20" s="64"/>
      <c r="E20" s="43"/>
      <c r="F20" s="65"/>
    </row>
    <row r="21" spans="1:6" s="55" customFormat="1" ht="23.25" customHeight="1">
      <c r="A21" s="48" t="s">
        <v>1725</v>
      </c>
      <c r="B21" s="40">
        <v>0</v>
      </c>
      <c r="C21" s="63">
        <v>0</v>
      </c>
      <c r="D21" s="64"/>
      <c r="E21" s="43"/>
      <c r="F21" s="65"/>
    </row>
    <row r="22" spans="1:9" ht="23.25" customHeight="1">
      <c r="A22" s="48" t="s">
        <v>1727</v>
      </c>
      <c r="B22" s="40">
        <v>0</v>
      </c>
      <c r="C22" s="63">
        <v>0</v>
      </c>
      <c r="D22" s="64"/>
      <c r="E22" s="43"/>
      <c r="F22" s="65"/>
      <c r="G22" s="45"/>
      <c r="H22" s="66"/>
      <c r="I22" s="66"/>
    </row>
    <row r="23" spans="1:6" s="55" customFormat="1" ht="23.25" customHeight="1">
      <c r="A23" s="50" t="s">
        <v>1732</v>
      </c>
      <c r="B23" s="40">
        <v>0</v>
      </c>
      <c r="C23" s="63">
        <v>0</v>
      </c>
      <c r="D23" s="64"/>
      <c r="E23" s="43"/>
      <c r="F23" s="65"/>
    </row>
    <row r="24" spans="1:6" s="55" customFormat="1" ht="23.25" customHeight="1">
      <c r="A24" s="48" t="s">
        <v>1725</v>
      </c>
      <c r="B24" s="40">
        <v>0</v>
      </c>
      <c r="C24" s="63">
        <v>0</v>
      </c>
      <c r="D24" s="64"/>
      <c r="E24" s="43"/>
      <c r="F24" s="65"/>
    </row>
    <row r="25" spans="1:9" ht="23.25" customHeight="1">
      <c r="A25" s="48" t="s">
        <v>1727</v>
      </c>
      <c r="B25" s="40">
        <v>0</v>
      </c>
      <c r="C25" s="63">
        <v>0</v>
      </c>
      <c r="D25" s="64"/>
      <c r="E25" s="43"/>
      <c r="F25" s="65"/>
      <c r="G25" s="45"/>
      <c r="H25" s="66"/>
      <c r="I25" s="66"/>
    </row>
    <row r="26" spans="1:6" ht="23.25" customHeight="1">
      <c r="A26" s="50" t="s">
        <v>1733</v>
      </c>
      <c r="B26" s="40">
        <v>0</v>
      </c>
      <c r="C26" s="63">
        <v>0</v>
      </c>
      <c r="D26" s="64"/>
      <c r="E26" s="43"/>
      <c r="F26" s="65"/>
    </row>
    <row r="27" spans="1:6" ht="23.25" customHeight="1">
      <c r="A27" s="48" t="s">
        <v>1725</v>
      </c>
      <c r="B27" s="40">
        <v>0</v>
      </c>
      <c r="C27" s="63">
        <v>0</v>
      </c>
      <c r="D27" s="64"/>
      <c r="E27" s="43"/>
      <c r="F27" s="65"/>
    </row>
    <row r="28" spans="1:6" ht="23.25" customHeight="1">
      <c r="A28" s="48" t="s">
        <v>1726</v>
      </c>
      <c r="B28" s="40">
        <v>0</v>
      </c>
      <c r="C28" s="63">
        <v>0</v>
      </c>
      <c r="D28" s="64"/>
      <c r="E28" s="43"/>
      <c r="F28" s="65"/>
    </row>
    <row r="29" spans="1:9" ht="23.25" customHeight="1">
      <c r="A29" s="48" t="s">
        <v>1727</v>
      </c>
      <c r="B29" s="40">
        <v>0</v>
      </c>
      <c r="C29" s="63">
        <v>0</v>
      </c>
      <c r="D29" s="64"/>
      <c r="E29" s="43"/>
      <c r="F29" s="65"/>
      <c r="G29" s="45"/>
      <c r="H29" s="66"/>
      <c r="I29" s="66"/>
    </row>
    <row r="30" spans="1:6" ht="23.25" customHeight="1">
      <c r="A30" s="50" t="s">
        <v>1734</v>
      </c>
      <c r="B30" s="40">
        <v>0</v>
      </c>
      <c r="C30" s="63">
        <v>0</v>
      </c>
      <c r="D30" s="64"/>
      <c r="E30" s="43"/>
      <c r="F30" s="65"/>
    </row>
    <row r="31" spans="1:6" ht="23.25" customHeight="1">
      <c r="A31" s="48" t="s">
        <v>1725</v>
      </c>
      <c r="B31" s="40">
        <v>0</v>
      </c>
      <c r="C31" s="63">
        <v>0</v>
      </c>
      <c r="D31" s="64"/>
      <c r="E31" s="43"/>
      <c r="F31" s="65"/>
    </row>
    <row r="32" spans="1:6" ht="23.25" customHeight="1">
      <c r="A32" s="48" t="s">
        <v>1726</v>
      </c>
      <c r="B32" s="40">
        <v>0</v>
      </c>
      <c r="C32" s="63">
        <v>0</v>
      </c>
      <c r="D32" s="64"/>
      <c r="E32" s="43"/>
      <c r="F32" s="65"/>
    </row>
    <row r="33" spans="1:9" ht="23.25" customHeight="1">
      <c r="A33" s="48" t="s">
        <v>1727</v>
      </c>
      <c r="B33" s="40">
        <v>0</v>
      </c>
      <c r="C33" s="63">
        <v>0</v>
      </c>
      <c r="D33" s="64"/>
      <c r="E33" s="43"/>
      <c r="F33" s="65"/>
      <c r="G33" s="45"/>
      <c r="H33" s="66"/>
      <c r="I33" s="66"/>
    </row>
    <row r="34" spans="1:6" ht="23.25" customHeight="1">
      <c r="A34" s="48" t="s">
        <v>1735</v>
      </c>
      <c r="B34" s="40">
        <v>0</v>
      </c>
      <c r="C34" s="63">
        <v>0</v>
      </c>
      <c r="D34" s="64"/>
      <c r="E34" s="43"/>
      <c r="F34" s="49"/>
    </row>
    <row r="35" spans="1:6" ht="23.25" customHeight="1">
      <c r="A35" s="48" t="s">
        <v>1725</v>
      </c>
      <c r="B35" s="40">
        <v>0</v>
      </c>
      <c r="C35" s="63">
        <v>0</v>
      </c>
      <c r="D35" s="64"/>
      <c r="E35" s="43"/>
      <c r="F35" s="49"/>
    </row>
    <row r="36" spans="1:6" ht="23.25" customHeight="1">
      <c r="A36" s="48" t="s">
        <v>1726</v>
      </c>
      <c r="B36" s="40">
        <v>0</v>
      </c>
      <c r="C36" s="63">
        <v>0</v>
      </c>
      <c r="D36" s="64"/>
      <c r="E36" s="43"/>
      <c r="F36" s="49"/>
    </row>
    <row r="37" spans="1:9" ht="23.25" customHeight="1">
      <c r="A37" s="48" t="s">
        <v>1727</v>
      </c>
      <c r="B37" s="40">
        <v>0</v>
      </c>
      <c r="C37" s="63">
        <v>0</v>
      </c>
      <c r="D37" s="64"/>
      <c r="E37" s="43"/>
      <c r="F37" s="65"/>
      <c r="G37" s="45"/>
      <c r="H37" s="66"/>
      <c r="I37" s="66"/>
    </row>
    <row r="38" spans="1:6" ht="24" customHeight="1">
      <c r="A38" s="51" t="s">
        <v>1736</v>
      </c>
      <c r="B38" s="51"/>
      <c r="C38" s="51"/>
      <c r="D38" s="51"/>
      <c r="E38" s="51"/>
      <c r="F38" s="49"/>
    </row>
    <row r="39" ht="24" customHeight="1">
      <c r="F39" s="49"/>
    </row>
    <row r="40" ht="24" customHeight="1">
      <c r="F40" s="49"/>
    </row>
    <row r="41" ht="24" customHeight="1">
      <c r="F41" s="49"/>
    </row>
    <row r="42" ht="15">
      <c r="F42" s="49"/>
    </row>
    <row r="43" ht="15">
      <c r="F43" s="49"/>
    </row>
    <row r="44" ht="15">
      <c r="F44" s="49"/>
    </row>
    <row r="45" ht="15">
      <c r="F45" s="49"/>
    </row>
    <row r="46" ht="15">
      <c r="F46" s="49"/>
    </row>
    <row r="47" ht="15">
      <c r="F47" s="49"/>
    </row>
  </sheetData>
  <sheetProtection/>
  <mergeCells count="7">
    <mergeCell ref="A1:E1"/>
    <mergeCell ref="A38:E38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6">
      <selection activeCell="A27" sqref="A27"/>
    </sheetView>
  </sheetViews>
  <sheetFormatPr defaultColWidth="9.00390625" defaultRowHeight="14.25"/>
  <cols>
    <col min="1" max="1" width="39.00390625" style="34" customWidth="1"/>
    <col min="2" max="2" width="11.625" style="35" customWidth="1"/>
    <col min="3" max="3" width="10.625" style="35" customWidth="1"/>
    <col min="4" max="4" width="9.375" style="34" customWidth="1"/>
    <col min="5" max="5" width="9.125" style="36" customWidth="1"/>
    <col min="6" max="6" width="14.75390625" style="34" bestFit="1" customWidth="1"/>
    <col min="7" max="7" width="9.50390625" style="34" bestFit="1" customWidth="1"/>
    <col min="8" max="8" width="13.375" style="34" customWidth="1"/>
    <col min="9" max="16384" width="9.00390625" style="34" customWidth="1"/>
  </cols>
  <sheetData>
    <row r="1" spans="1:5" s="30" customFormat="1" ht="48" customHeight="1">
      <c r="A1" s="37" t="s">
        <v>1737</v>
      </c>
      <c r="B1" s="37"/>
      <c r="C1" s="37"/>
      <c r="D1" s="37"/>
      <c r="E1" s="37"/>
    </row>
    <row r="2" spans="1:5" s="31" customFormat="1" ht="14.25">
      <c r="A2" s="2"/>
      <c r="B2" s="38"/>
      <c r="C2" s="38"/>
      <c r="E2" s="39" t="s">
        <v>1</v>
      </c>
    </row>
    <row r="3" spans="1:5" s="32" customFormat="1" ht="19.5" customHeight="1">
      <c r="A3" s="6" t="s">
        <v>1450</v>
      </c>
      <c r="B3" s="20" t="s">
        <v>1720</v>
      </c>
      <c r="C3" s="20" t="s">
        <v>1738</v>
      </c>
      <c r="D3" s="20" t="s">
        <v>1722</v>
      </c>
      <c r="E3" s="20" t="s">
        <v>1739</v>
      </c>
    </row>
    <row r="4" spans="1:5" s="32" customFormat="1" ht="19.5" customHeight="1">
      <c r="A4" s="6"/>
      <c r="B4" s="22"/>
      <c r="C4" s="22"/>
      <c r="D4" s="22"/>
      <c r="E4" s="22"/>
    </row>
    <row r="5" spans="1:9" ht="34.5" customHeight="1">
      <c r="A5" s="26" t="s">
        <v>1740</v>
      </c>
      <c r="B5" s="40">
        <v>0</v>
      </c>
      <c r="C5" s="41">
        <v>0</v>
      </c>
      <c r="D5" s="42"/>
      <c r="E5" s="43"/>
      <c r="F5" s="44"/>
      <c r="G5" s="45"/>
      <c r="H5" s="46"/>
      <c r="I5" s="46"/>
    </row>
    <row r="6" spans="1:9" ht="34.5" customHeight="1">
      <c r="A6" s="47" t="s">
        <v>1741</v>
      </c>
      <c r="B6" s="40">
        <v>0</v>
      </c>
      <c r="C6" s="41">
        <v>0</v>
      </c>
      <c r="D6" s="42"/>
      <c r="E6" s="43"/>
      <c r="F6" s="44"/>
      <c r="G6" s="45"/>
      <c r="H6" s="46"/>
      <c r="I6" s="46"/>
    </row>
    <row r="7" spans="1:9" ht="34.5" customHeight="1">
      <c r="A7" s="48" t="s">
        <v>1742</v>
      </c>
      <c r="B7" s="40">
        <v>0</v>
      </c>
      <c r="C7" s="41">
        <v>0</v>
      </c>
      <c r="D7" s="42"/>
      <c r="E7" s="43"/>
      <c r="F7" s="44"/>
      <c r="G7" s="45"/>
      <c r="H7" s="46"/>
      <c r="I7" s="46"/>
    </row>
    <row r="8" spans="1:9" ht="34.5" customHeight="1">
      <c r="A8" s="48" t="s">
        <v>1743</v>
      </c>
      <c r="B8" s="40">
        <v>0</v>
      </c>
      <c r="C8" s="41">
        <v>0</v>
      </c>
      <c r="D8" s="42"/>
      <c r="E8" s="43"/>
      <c r="F8" s="44"/>
      <c r="G8" s="45"/>
      <c r="H8" s="46"/>
      <c r="I8" s="46"/>
    </row>
    <row r="9" spans="1:9" ht="34.5" customHeight="1">
      <c r="A9" s="48" t="s">
        <v>1744</v>
      </c>
      <c r="B9" s="40">
        <v>0</v>
      </c>
      <c r="C9" s="41">
        <v>0</v>
      </c>
      <c r="D9" s="42"/>
      <c r="E9" s="43"/>
      <c r="F9" s="44"/>
      <c r="G9" s="45"/>
      <c r="H9" s="46"/>
      <c r="I9" s="46"/>
    </row>
    <row r="10" spans="1:9" ht="34.5" customHeight="1">
      <c r="A10" s="48" t="s">
        <v>1745</v>
      </c>
      <c r="B10" s="40">
        <v>0</v>
      </c>
      <c r="C10" s="41">
        <v>0</v>
      </c>
      <c r="D10" s="42"/>
      <c r="E10" s="43"/>
      <c r="F10" s="44"/>
      <c r="G10" s="45"/>
      <c r="H10" s="46"/>
      <c r="I10" s="46"/>
    </row>
    <row r="11" spans="1:9" ht="34.5" customHeight="1">
      <c r="A11" s="48" t="s">
        <v>1746</v>
      </c>
      <c r="B11" s="40">
        <v>0</v>
      </c>
      <c r="C11" s="41">
        <v>0</v>
      </c>
      <c r="D11" s="42"/>
      <c r="E11" s="43"/>
      <c r="F11" s="44"/>
      <c r="G11" s="45"/>
      <c r="H11" s="46"/>
      <c r="I11" s="46"/>
    </row>
    <row r="12" spans="1:9" ht="34.5" customHeight="1">
      <c r="A12" s="48" t="s">
        <v>1743</v>
      </c>
      <c r="B12" s="40">
        <v>0</v>
      </c>
      <c r="C12" s="41">
        <v>0</v>
      </c>
      <c r="D12" s="42"/>
      <c r="E12" s="43"/>
      <c r="F12" s="44"/>
      <c r="G12" s="45"/>
      <c r="H12" s="46"/>
      <c r="I12" s="46"/>
    </row>
    <row r="13" spans="1:8" s="33" customFormat="1" ht="34.5" customHeight="1">
      <c r="A13" s="48" t="s">
        <v>1747</v>
      </c>
      <c r="B13" s="40">
        <v>0</v>
      </c>
      <c r="C13" s="41">
        <v>0</v>
      </c>
      <c r="D13" s="42"/>
      <c r="E13" s="43"/>
      <c r="F13" s="44"/>
      <c r="H13" s="49"/>
    </row>
    <row r="14" spans="1:6" s="33" customFormat="1" ht="34.5" customHeight="1">
      <c r="A14" s="48" t="s">
        <v>1748</v>
      </c>
      <c r="B14" s="40">
        <v>0</v>
      </c>
      <c r="C14" s="41">
        <v>0</v>
      </c>
      <c r="D14" s="42"/>
      <c r="E14" s="43"/>
      <c r="F14" s="44"/>
    </row>
    <row r="15" spans="1:6" s="33" customFormat="1" ht="34.5" customHeight="1">
      <c r="A15" s="48" t="s">
        <v>1749</v>
      </c>
      <c r="B15" s="40">
        <v>0</v>
      </c>
      <c r="C15" s="41">
        <v>0</v>
      </c>
      <c r="D15" s="42"/>
      <c r="E15" s="43"/>
      <c r="F15" s="44"/>
    </row>
    <row r="16" spans="1:6" s="33" customFormat="1" ht="34.5" customHeight="1">
      <c r="A16" s="48" t="s">
        <v>1750</v>
      </c>
      <c r="B16" s="40">
        <v>0</v>
      </c>
      <c r="C16" s="41">
        <v>0</v>
      </c>
      <c r="D16" s="42"/>
      <c r="E16" s="43"/>
      <c r="F16" s="44"/>
    </row>
    <row r="17" spans="1:6" s="33" customFormat="1" ht="34.5" customHeight="1">
      <c r="A17" s="48" t="s">
        <v>1751</v>
      </c>
      <c r="B17" s="40">
        <v>0</v>
      </c>
      <c r="C17" s="41">
        <v>0</v>
      </c>
      <c r="D17" s="42"/>
      <c r="E17" s="43"/>
      <c r="F17" s="44"/>
    </row>
    <row r="18" spans="1:6" s="33" customFormat="1" ht="34.5" customHeight="1">
      <c r="A18" s="48" t="s">
        <v>1752</v>
      </c>
      <c r="B18" s="40">
        <v>0</v>
      </c>
      <c r="C18" s="41">
        <v>0</v>
      </c>
      <c r="D18" s="42"/>
      <c r="E18" s="43"/>
      <c r="F18" s="44"/>
    </row>
    <row r="19" spans="1:6" s="33" customFormat="1" ht="34.5" customHeight="1">
      <c r="A19" s="48" t="s">
        <v>1753</v>
      </c>
      <c r="B19" s="40">
        <v>0</v>
      </c>
      <c r="C19" s="41">
        <v>0</v>
      </c>
      <c r="D19" s="42"/>
      <c r="E19" s="43"/>
      <c r="F19" s="44"/>
    </row>
    <row r="20" spans="1:6" ht="34.5" customHeight="1">
      <c r="A20" s="50" t="s">
        <v>1754</v>
      </c>
      <c r="B20" s="40">
        <v>0</v>
      </c>
      <c r="C20" s="41">
        <v>0</v>
      </c>
      <c r="D20" s="42"/>
      <c r="E20" s="43"/>
      <c r="F20" s="44"/>
    </row>
    <row r="21" spans="1:6" ht="34.5" customHeight="1">
      <c r="A21" s="48" t="s">
        <v>1755</v>
      </c>
      <c r="B21" s="40">
        <v>0</v>
      </c>
      <c r="C21" s="41">
        <v>0</v>
      </c>
      <c r="D21" s="42"/>
      <c r="E21" s="43"/>
      <c r="F21" s="44"/>
    </row>
    <row r="22" spans="1:6" ht="34.5" customHeight="1">
      <c r="A22" s="50" t="s">
        <v>1756</v>
      </c>
      <c r="B22" s="40">
        <v>0</v>
      </c>
      <c r="C22" s="41">
        <v>0</v>
      </c>
      <c r="D22" s="42"/>
      <c r="E22" s="43"/>
      <c r="F22" s="44"/>
    </row>
    <row r="23" spans="1:6" ht="34.5" customHeight="1">
      <c r="A23" s="50" t="s">
        <v>1757</v>
      </c>
      <c r="B23" s="40">
        <v>0</v>
      </c>
      <c r="C23" s="41">
        <v>0</v>
      </c>
      <c r="D23" s="42"/>
      <c r="E23" s="43"/>
      <c r="F23" s="44"/>
    </row>
    <row r="24" spans="1:5" ht="34.5" customHeight="1">
      <c r="A24" s="50" t="s">
        <v>1758</v>
      </c>
      <c r="B24" s="40">
        <v>0</v>
      </c>
      <c r="C24" s="41">
        <v>0</v>
      </c>
      <c r="D24" s="42"/>
      <c r="E24" s="43"/>
    </row>
    <row r="25" spans="1:5" ht="24" customHeight="1">
      <c r="A25" s="51" t="s">
        <v>1759</v>
      </c>
      <c r="B25" s="51"/>
      <c r="C25" s="51"/>
      <c r="D25" s="51"/>
      <c r="E25" s="51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7">
    <mergeCell ref="A1:E1"/>
    <mergeCell ref="A25:E25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  <headerFooter>
    <oddFooter>&amp;C第 &amp;P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4" sqref="F14"/>
    </sheetView>
  </sheetViews>
  <sheetFormatPr defaultColWidth="9.00390625" defaultRowHeight="14.25"/>
  <cols>
    <col min="1" max="1" width="38.625" style="0" customWidth="1"/>
    <col min="2" max="4" width="17.25390625" style="0" customWidth="1"/>
    <col min="5" max="6" width="15.50390625" style="0" customWidth="1"/>
  </cols>
  <sheetData>
    <row r="1" spans="1:6" ht="48" customHeight="1">
      <c r="A1" s="1" t="s">
        <v>1760</v>
      </c>
      <c r="B1" s="1"/>
      <c r="C1" s="1"/>
      <c r="D1" s="1"/>
      <c r="E1" s="1"/>
      <c r="F1" s="1"/>
    </row>
    <row r="2" spans="1:6" ht="15" customHeight="1">
      <c r="A2" s="2"/>
      <c r="B2" s="3"/>
      <c r="C2" s="3"/>
      <c r="D2" s="3"/>
      <c r="F2" s="5" t="s">
        <v>1</v>
      </c>
    </row>
    <row r="3" spans="1:6" ht="19.5" customHeight="1">
      <c r="A3" s="6" t="s">
        <v>1450</v>
      </c>
      <c r="B3" s="20" t="s">
        <v>1761</v>
      </c>
      <c r="C3" s="20" t="s">
        <v>1762</v>
      </c>
      <c r="D3" s="20" t="s">
        <v>1738</v>
      </c>
      <c r="E3" s="20" t="s">
        <v>1763</v>
      </c>
      <c r="F3" s="21" t="s">
        <v>1723</v>
      </c>
    </row>
    <row r="4" spans="1:6" ht="19.5" customHeight="1">
      <c r="A4" s="6"/>
      <c r="B4" s="22"/>
      <c r="C4" s="22"/>
      <c r="D4" s="22"/>
      <c r="E4" s="22"/>
      <c r="F4" s="23"/>
    </row>
    <row r="5" spans="1:6" ht="30.75" customHeight="1">
      <c r="A5" s="24" t="s">
        <v>1764</v>
      </c>
      <c r="B5" s="9">
        <v>0</v>
      </c>
      <c r="C5" s="9">
        <v>0</v>
      </c>
      <c r="D5" s="10">
        <v>0</v>
      </c>
      <c r="E5" s="11"/>
      <c r="F5" s="11"/>
    </row>
    <row r="6" spans="1:6" ht="30.75" customHeight="1">
      <c r="A6" s="27" t="s">
        <v>1765</v>
      </c>
      <c r="B6" s="9">
        <v>0</v>
      </c>
      <c r="C6" s="9">
        <v>0</v>
      </c>
      <c r="D6" s="10">
        <v>0</v>
      </c>
      <c r="E6" s="11"/>
      <c r="F6" s="11"/>
    </row>
    <row r="7" spans="1:6" ht="30.75" customHeight="1">
      <c r="A7" s="27" t="s">
        <v>1766</v>
      </c>
      <c r="B7" s="9">
        <v>0</v>
      </c>
      <c r="C7" s="9">
        <v>0</v>
      </c>
      <c r="D7" s="10">
        <v>0</v>
      </c>
      <c r="E7" s="11"/>
      <c r="F7" s="11"/>
    </row>
    <row r="8" spans="1:6" ht="30.75" customHeight="1">
      <c r="A8" s="27" t="s">
        <v>1767</v>
      </c>
      <c r="B8" s="9">
        <v>0</v>
      </c>
      <c r="C8" s="9">
        <v>0</v>
      </c>
      <c r="D8" s="10">
        <v>0</v>
      </c>
      <c r="E8" s="11"/>
      <c r="F8" s="11"/>
    </row>
    <row r="9" spans="1:6" ht="30.75" customHeight="1">
      <c r="A9" s="27" t="s">
        <v>1768</v>
      </c>
      <c r="B9" s="9">
        <v>0</v>
      </c>
      <c r="C9" s="9">
        <v>0</v>
      </c>
      <c r="D9" s="10">
        <v>0</v>
      </c>
      <c r="E9" s="11"/>
      <c r="F9" s="11"/>
    </row>
    <row r="10" spans="1:6" ht="30.75" customHeight="1">
      <c r="A10" s="28" t="s">
        <v>1769</v>
      </c>
      <c r="B10" s="9">
        <v>0</v>
      </c>
      <c r="C10" s="9">
        <v>0</v>
      </c>
      <c r="D10" s="10">
        <v>0</v>
      </c>
      <c r="E10" s="28"/>
      <c r="F10" s="28"/>
    </row>
    <row r="11" spans="1:6" ht="30.75" customHeight="1">
      <c r="A11" s="24" t="s">
        <v>1764</v>
      </c>
      <c r="B11" s="9">
        <v>0</v>
      </c>
      <c r="C11" s="9">
        <v>0</v>
      </c>
      <c r="D11" s="10">
        <v>0</v>
      </c>
      <c r="E11" s="11"/>
      <c r="F11" s="11"/>
    </row>
    <row r="12" spans="1:6" ht="30.75" customHeight="1">
      <c r="A12" s="29" t="s">
        <v>1770</v>
      </c>
      <c r="B12" s="9">
        <v>0</v>
      </c>
      <c r="C12" s="9">
        <v>0</v>
      </c>
      <c r="D12" s="10">
        <v>0</v>
      </c>
      <c r="E12" s="11"/>
      <c r="F12" s="11"/>
    </row>
    <row r="13" spans="1:6" ht="30.75" customHeight="1">
      <c r="A13" s="29" t="s">
        <v>1771</v>
      </c>
      <c r="B13" s="9">
        <v>0</v>
      </c>
      <c r="C13" s="9">
        <v>0</v>
      </c>
      <c r="D13" s="10">
        <v>0</v>
      </c>
      <c r="E13" s="11"/>
      <c r="F13" s="11"/>
    </row>
    <row r="14" spans="1:6" ht="30.75" customHeight="1">
      <c r="A14" s="29" t="s">
        <v>1772</v>
      </c>
      <c r="B14" s="9">
        <v>0</v>
      </c>
      <c r="C14" s="9">
        <v>0</v>
      </c>
      <c r="D14" s="10">
        <v>0</v>
      </c>
      <c r="E14" s="11"/>
      <c r="F14" s="11"/>
    </row>
    <row r="15" spans="1:6" ht="30.75" customHeight="1">
      <c r="A15" s="24" t="s">
        <v>1773</v>
      </c>
      <c r="B15" s="9">
        <v>0</v>
      </c>
      <c r="C15" s="9">
        <v>0</v>
      </c>
      <c r="D15" s="10">
        <v>0</v>
      </c>
      <c r="E15" s="11"/>
      <c r="F15" s="11"/>
    </row>
    <row r="16" spans="1:6" ht="30.75" customHeight="1">
      <c r="A16" s="17" t="s">
        <v>1774</v>
      </c>
      <c r="B16" s="18"/>
      <c r="C16" s="18"/>
      <c r="D16" s="18"/>
      <c r="E16" s="18"/>
      <c r="F16" s="18"/>
    </row>
    <row r="17" ht="30.75" customHeight="1"/>
    <row r="18" ht="30.75" customHeight="1"/>
  </sheetData>
  <sheetProtection/>
  <mergeCells count="8">
    <mergeCell ref="A1:F1"/>
    <mergeCell ref="A16:F16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7" sqref="C7"/>
    </sheetView>
  </sheetViews>
  <sheetFormatPr defaultColWidth="9.00390625" defaultRowHeight="14.25"/>
  <cols>
    <col min="1" max="1" width="39.75390625" style="0" bestFit="1" customWidth="1"/>
    <col min="2" max="6" width="16.625" style="0" customWidth="1"/>
  </cols>
  <sheetData>
    <row r="1" spans="1:6" ht="48" customHeight="1">
      <c r="A1" s="1" t="s">
        <v>1775</v>
      </c>
      <c r="B1" s="1"/>
      <c r="C1" s="1"/>
      <c r="D1" s="1"/>
      <c r="E1" s="1"/>
      <c r="F1" s="1"/>
    </row>
    <row r="2" spans="1:6" ht="15" customHeight="1">
      <c r="A2" s="2"/>
      <c r="B2" s="3"/>
      <c r="C2" s="3"/>
      <c r="D2" s="4"/>
      <c r="F2" s="5" t="s">
        <v>1</v>
      </c>
    </row>
    <row r="3" spans="1:6" ht="19.5" customHeight="1">
      <c r="A3" s="6" t="s">
        <v>1450</v>
      </c>
      <c r="B3" s="20" t="s">
        <v>1761</v>
      </c>
      <c r="C3" s="20" t="s">
        <v>1762</v>
      </c>
      <c r="D3" s="20" t="s">
        <v>1738</v>
      </c>
      <c r="E3" s="20" t="s">
        <v>1763</v>
      </c>
      <c r="F3" s="21" t="s">
        <v>1723</v>
      </c>
    </row>
    <row r="4" spans="1:6" ht="19.5" customHeight="1">
      <c r="A4" s="6"/>
      <c r="B4" s="22"/>
      <c r="C4" s="22"/>
      <c r="D4" s="22"/>
      <c r="E4" s="22"/>
      <c r="F4" s="23"/>
    </row>
    <row r="5" spans="1:6" ht="33" customHeight="1">
      <c r="A5" s="24" t="s">
        <v>1776</v>
      </c>
      <c r="B5" s="9">
        <v>0</v>
      </c>
      <c r="C5" s="10">
        <v>0</v>
      </c>
      <c r="D5" s="10">
        <v>0</v>
      </c>
      <c r="E5" s="11"/>
      <c r="F5" s="11"/>
    </row>
    <row r="6" spans="1:6" ht="33" customHeight="1">
      <c r="A6" s="25" t="s">
        <v>1777</v>
      </c>
      <c r="B6" s="9">
        <v>0</v>
      </c>
      <c r="C6" s="10">
        <v>0</v>
      </c>
      <c r="D6" s="10">
        <v>0</v>
      </c>
      <c r="E6" s="11"/>
      <c r="F6" s="11"/>
    </row>
    <row r="7" spans="1:6" ht="33" customHeight="1">
      <c r="A7" s="25" t="s">
        <v>1778</v>
      </c>
      <c r="B7" s="9">
        <v>0</v>
      </c>
      <c r="C7" s="10">
        <v>0</v>
      </c>
      <c r="D7" s="10">
        <v>0</v>
      </c>
      <c r="E7" s="11"/>
      <c r="F7" s="11"/>
    </row>
    <row r="8" spans="1:6" ht="33" customHeight="1">
      <c r="A8" s="25" t="s">
        <v>1779</v>
      </c>
      <c r="B8" s="9">
        <v>0</v>
      </c>
      <c r="C8" s="10">
        <v>0</v>
      </c>
      <c r="D8" s="10">
        <v>0</v>
      </c>
      <c r="E8" s="11"/>
      <c r="F8" s="11"/>
    </row>
    <row r="9" spans="1:6" ht="33" customHeight="1">
      <c r="A9" s="25" t="s">
        <v>1780</v>
      </c>
      <c r="B9" s="9">
        <v>0</v>
      </c>
      <c r="C9" s="10">
        <v>0</v>
      </c>
      <c r="D9" s="10">
        <v>0</v>
      </c>
      <c r="E9" s="11"/>
      <c r="F9" s="11"/>
    </row>
    <row r="10" spans="1:6" ht="33.75" customHeight="1">
      <c r="A10" s="25" t="s">
        <v>1781</v>
      </c>
      <c r="B10" s="9">
        <v>0</v>
      </c>
      <c r="C10" s="10">
        <v>0</v>
      </c>
      <c r="D10" s="10">
        <v>0</v>
      </c>
      <c r="E10" s="15"/>
      <c r="F10" s="16"/>
    </row>
    <row r="11" spans="1:6" ht="33" customHeight="1">
      <c r="A11" s="24" t="s">
        <v>1773</v>
      </c>
      <c r="B11" s="9">
        <v>0</v>
      </c>
      <c r="C11" s="10">
        <v>0</v>
      </c>
      <c r="D11" s="10">
        <v>0</v>
      </c>
      <c r="E11" s="11"/>
      <c r="F11" s="11"/>
    </row>
    <row r="12" spans="1:6" ht="33" customHeight="1">
      <c r="A12" s="25" t="s">
        <v>1782</v>
      </c>
      <c r="B12" s="9">
        <v>0</v>
      </c>
      <c r="C12" s="10">
        <v>0</v>
      </c>
      <c r="D12" s="10">
        <v>0</v>
      </c>
      <c r="E12" s="11"/>
      <c r="F12" s="11"/>
    </row>
    <row r="13" spans="1:6" ht="33" customHeight="1">
      <c r="A13" s="26" t="s">
        <v>1783</v>
      </c>
      <c r="B13" s="9">
        <v>0</v>
      </c>
      <c r="C13" s="10">
        <v>0</v>
      </c>
      <c r="D13" s="10">
        <v>0</v>
      </c>
      <c r="E13" s="11"/>
      <c r="F13" s="11"/>
    </row>
    <row r="14" spans="1:6" ht="24" customHeight="1">
      <c r="A14" s="17" t="s">
        <v>1784</v>
      </c>
      <c r="B14" s="18"/>
      <c r="C14" s="18"/>
      <c r="D14" s="18"/>
      <c r="E14" s="18"/>
      <c r="F14" s="18"/>
    </row>
  </sheetData>
  <sheetProtection/>
  <mergeCells count="8">
    <mergeCell ref="A1:F1"/>
    <mergeCell ref="A14:F1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1" sqref="A11:F11"/>
    </sheetView>
  </sheetViews>
  <sheetFormatPr defaultColWidth="9.00390625" defaultRowHeight="14.25"/>
  <cols>
    <col min="1" max="1" width="42.125" style="0" customWidth="1"/>
    <col min="2" max="3" width="17.25390625" style="0" customWidth="1"/>
    <col min="4" max="6" width="15.50390625" style="0" customWidth="1"/>
  </cols>
  <sheetData>
    <row r="1" spans="1:6" ht="48" customHeight="1">
      <c r="A1" s="1" t="s">
        <v>1785</v>
      </c>
      <c r="B1" s="1"/>
      <c r="C1" s="1"/>
      <c r="D1" s="1"/>
      <c r="E1" s="1"/>
      <c r="F1" s="1"/>
    </row>
    <row r="2" spans="1:6" ht="15" customHeight="1">
      <c r="A2" s="2"/>
      <c r="B2" s="3"/>
      <c r="C2" s="3"/>
      <c r="F2" s="5" t="s">
        <v>1</v>
      </c>
    </row>
    <row r="3" spans="1:6" ht="19.5" customHeight="1">
      <c r="A3" s="6" t="s">
        <v>1450</v>
      </c>
      <c r="B3" s="6" t="s">
        <v>1761</v>
      </c>
      <c r="C3" s="6" t="s">
        <v>1762</v>
      </c>
      <c r="D3" s="6" t="s">
        <v>1738</v>
      </c>
      <c r="E3" s="6" t="s">
        <v>1763</v>
      </c>
      <c r="F3" s="7" t="s">
        <v>1723</v>
      </c>
    </row>
    <row r="4" spans="1:6" ht="19.5" customHeight="1">
      <c r="A4" s="6"/>
      <c r="B4" s="6"/>
      <c r="C4" s="6"/>
      <c r="D4" s="6"/>
      <c r="E4" s="6"/>
      <c r="F4" s="7"/>
    </row>
    <row r="5" spans="1:6" ht="30.75" customHeight="1">
      <c r="A5" s="8" t="s">
        <v>1786</v>
      </c>
      <c r="B5" s="9">
        <v>0</v>
      </c>
      <c r="C5" s="10">
        <v>0</v>
      </c>
      <c r="D5" s="10">
        <v>0</v>
      </c>
      <c r="E5" s="11"/>
      <c r="F5" s="11"/>
    </row>
    <row r="6" spans="1:6" ht="30.75" customHeight="1">
      <c r="A6" s="13" t="s">
        <v>1787</v>
      </c>
      <c r="B6" s="9">
        <v>0</v>
      </c>
      <c r="C6" s="10">
        <v>0</v>
      </c>
      <c r="D6" s="10">
        <v>0</v>
      </c>
      <c r="E6" s="11"/>
      <c r="F6" s="11"/>
    </row>
    <row r="7" spans="1:6" ht="30.75" customHeight="1">
      <c r="A7" s="19" t="s">
        <v>1788</v>
      </c>
      <c r="B7" s="9">
        <v>0</v>
      </c>
      <c r="C7" s="10">
        <v>0</v>
      </c>
      <c r="D7" s="10">
        <v>0</v>
      </c>
      <c r="E7" s="11"/>
      <c r="F7" s="11"/>
    </row>
    <row r="8" spans="1:6" ht="30.75" customHeight="1">
      <c r="A8" s="14" t="s">
        <v>1789</v>
      </c>
      <c r="B8" s="9">
        <v>0</v>
      </c>
      <c r="C8" s="10">
        <v>0</v>
      </c>
      <c r="D8" s="10">
        <v>0</v>
      </c>
      <c r="E8" s="11"/>
      <c r="F8" s="11"/>
    </row>
    <row r="9" spans="1:6" ht="30.75" customHeight="1">
      <c r="A9" s="19" t="s">
        <v>1790</v>
      </c>
      <c r="B9" s="9">
        <v>0</v>
      </c>
      <c r="C9" s="10">
        <v>0</v>
      </c>
      <c r="D9" s="10">
        <v>0</v>
      </c>
      <c r="E9" s="11"/>
      <c r="F9" s="11"/>
    </row>
    <row r="10" spans="1:6" ht="30.75" customHeight="1">
      <c r="A10" s="13" t="s">
        <v>1791</v>
      </c>
      <c r="B10" s="9">
        <v>0</v>
      </c>
      <c r="C10" s="10">
        <v>0</v>
      </c>
      <c r="D10" s="10">
        <v>0</v>
      </c>
      <c r="E10" s="11"/>
      <c r="F10" s="11"/>
    </row>
    <row r="11" spans="1:6" ht="25.5" customHeight="1">
      <c r="A11" s="17" t="s">
        <v>1784</v>
      </c>
      <c r="B11" s="18"/>
      <c r="C11" s="18"/>
      <c r="D11" s="18"/>
      <c r="E11" s="18"/>
      <c r="F11" s="18"/>
    </row>
  </sheetData>
  <sheetProtection/>
  <mergeCells count="8">
    <mergeCell ref="A1:F1"/>
    <mergeCell ref="A11:F1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11" sqref="E11"/>
    </sheetView>
  </sheetViews>
  <sheetFormatPr defaultColWidth="9.00390625" defaultRowHeight="14.25"/>
  <cols>
    <col min="1" max="1" width="34.875" style="0" customWidth="1"/>
    <col min="2" max="6" width="16.625" style="0" customWidth="1"/>
  </cols>
  <sheetData>
    <row r="1" spans="1:6" ht="48" customHeight="1">
      <c r="A1" s="1" t="s">
        <v>1792</v>
      </c>
      <c r="B1" s="1"/>
      <c r="C1" s="1"/>
      <c r="D1" s="1"/>
      <c r="E1" s="1"/>
      <c r="F1" s="1"/>
    </row>
    <row r="2" spans="1:6" ht="15" customHeight="1">
      <c r="A2" s="2"/>
      <c r="B2" s="3"/>
      <c r="C2" s="3"/>
      <c r="D2" s="4"/>
      <c r="F2" s="5" t="s">
        <v>1</v>
      </c>
    </row>
    <row r="3" spans="1:6" ht="19.5" customHeight="1">
      <c r="A3" s="6" t="s">
        <v>1450</v>
      </c>
      <c r="B3" s="6" t="s">
        <v>1761</v>
      </c>
      <c r="C3" s="6" t="s">
        <v>1762</v>
      </c>
      <c r="D3" s="6" t="s">
        <v>1738</v>
      </c>
      <c r="E3" s="6" t="s">
        <v>1763</v>
      </c>
      <c r="F3" s="7" t="s">
        <v>1723</v>
      </c>
    </row>
    <row r="4" spans="1:6" ht="19.5" customHeight="1">
      <c r="A4" s="6"/>
      <c r="B4" s="6"/>
      <c r="C4" s="6"/>
      <c r="D4" s="6"/>
      <c r="E4" s="6"/>
      <c r="F4" s="7"/>
    </row>
    <row r="5" spans="1:6" ht="33" customHeight="1">
      <c r="A5" s="8" t="s">
        <v>1793</v>
      </c>
      <c r="B5" s="9">
        <v>0</v>
      </c>
      <c r="C5" s="10">
        <v>0</v>
      </c>
      <c r="D5" s="10">
        <v>0</v>
      </c>
      <c r="E5" s="11"/>
      <c r="F5" s="11"/>
    </row>
    <row r="6" spans="1:6" ht="33" customHeight="1">
      <c r="A6" s="12" t="s">
        <v>1794</v>
      </c>
      <c r="B6" s="9">
        <v>0</v>
      </c>
      <c r="C6" s="10">
        <v>0</v>
      </c>
      <c r="D6" s="10">
        <v>0</v>
      </c>
      <c r="E6" s="11"/>
      <c r="F6" s="11"/>
    </row>
    <row r="7" spans="1:6" ht="33" customHeight="1">
      <c r="A7" s="13" t="s">
        <v>1795</v>
      </c>
      <c r="B7" s="9">
        <v>0</v>
      </c>
      <c r="C7" s="10">
        <v>0</v>
      </c>
      <c r="D7" s="10">
        <v>0</v>
      </c>
      <c r="E7" s="11"/>
      <c r="F7" s="11"/>
    </row>
    <row r="8" spans="1:6" ht="33" customHeight="1">
      <c r="A8" s="12" t="s">
        <v>1796</v>
      </c>
      <c r="B8" s="9">
        <v>0</v>
      </c>
      <c r="C8" s="10">
        <v>0</v>
      </c>
      <c r="D8" s="10">
        <v>0</v>
      </c>
      <c r="E8" s="11"/>
      <c r="F8" s="11"/>
    </row>
    <row r="9" spans="1:6" ht="33" customHeight="1">
      <c r="A9" s="14" t="s">
        <v>1797</v>
      </c>
      <c r="B9" s="9">
        <v>0</v>
      </c>
      <c r="C9" s="10">
        <v>0</v>
      </c>
      <c r="D9" s="10">
        <v>0</v>
      </c>
      <c r="E9" s="11"/>
      <c r="F9" s="11"/>
    </row>
    <row r="10" spans="1:6" ht="33" customHeight="1">
      <c r="A10" s="14" t="s">
        <v>1798</v>
      </c>
      <c r="B10" s="9">
        <v>0</v>
      </c>
      <c r="C10" s="10">
        <v>0</v>
      </c>
      <c r="D10" s="10">
        <v>0</v>
      </c>
      <c r="E10" s="11">
        <v>0</v>
      </c>
      <c r="F10" s="11"/>
    </row>
    <row r="11" spans="1:6" ht="33" customHeight="1">
      <c r="A11" s="14" t="s">
        <v>1799</v>
      </c>
      <c r="B11" s="9">
        <v>0</v>
      </c>
      <c r="C11" s="10">
        <v>0</v>
      </c>
      <c r="D11" s="10">
        <v>0</v>
      </c>
      <c r="E11" s="11"/>
      <c r="F11" s="11"/>
    </row>
    <row r="12" spans="1:6" ht="33.75" customHeight="1">
      <c r="A12" s="13" t="s">
        <v>1800</v>
      </c>
      <c r="B12" s="9">
        <v>0</v>
      </c>
      <c r="C12" s="10">
        <v>0</v>
      </c>
      <c r="D12" s="10">
        <v>0</v>
      </c>
      <c r="E12" s="15"/>
      <c r="F12" s="16"/>
    </row>
    <row r="13" spans="1:6" ht="33.75" customHeight="1">
      <c r="A13" s="14" t="s">
        <v>1801</v>
      </c>
      <c r="B13" s="9">
        <v>0</v>
      </c>
      <c r="C13" s="10">
        <v>0</v>
      </c>
      <c r="D13" s="10">
        <v>0</v>
      </c>
      <c r="E13" s="15"/>
      <c r="F13" s="16"/>
    </row>
    <row r="14" spans="1:6" ht="23.25" customHeight="1">
      <c r="A14" s="17" t="s">
        <v>1784</v>
      </c>
      <c r="B14" s="18"/>
      <c r="C14" s="18"/>
      <c r="D14" s="18"/>
      <c r="E14" s="18"/>
      <c r="F14" s="18"/>
    </row>
  </sheetData>
  <sheetProtection/>
  <mergeCells count="8">
    <mergeCell ref="A1:F1"/>
    <mergeCell ref="A14:F14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view="pageBreakPreview" zoomScaleSheetLayoutView="100" workbookViewId="0" topLeftCell="A1">
      <pane ySplit="4" topLeftCell="A26" activePane="bottomLeft" state="frozen"/>
      <selection pane="bottomLeft" activeCell="F33" sqref="F33:G35"/>
    </sheetView>
  </sheetViews>
  <sheetFormatPr defaultColWidth="9.00390625" defaultRowHeight="14.25"/>
  <cols>
    <col min="1" max="1" width="34.875" style="103" customWidth="1"/>
    <col min="2" max="2" width="13.75390625" style="114" customWidth="1"/>
    <col min="3" max="3" width="13.25390625" style="114" customWidth="1"/>
    <col min="4" max="4" width="13.75390625" style="114" customWidth="1"/>
    <col min="5" max="5" width="12.75390625" style="115" customWidth="1"/>
    <col min="6" max="6" width="16.625" style="115" customWidth="1"/>
    <col min="7" max="7" width="15.00390625" style="116" customWidth="1"/>
    <col min="8" max="16384" width="9.00390625" style="103" customWidth="1"/>
  </cols>
  <sheetData>
    <row r="1" spans="1:7" s="111" customFormat="1" ht="48" customHeight="1">
      <c r="A1" s="117" t="s">
        <v>0</v>
      </c>
      <c r="B1" s="117"/>
      <c r="C1" s="117"/>
      <c r="D1" s="117"/>
      <c r="E1" s="117"/>
      <c r="F1" s="117"/>
      <c r="G1" s="117"/>
    </row>
    <row r="2" ht="14.25">
      <c r="G2" s="118" t="s">
        <v>1</v>
      </c>
    </row>
    <row r="3" spans="1:7" ht="30.75" customHeight="1">
      <c r="A3" s="6" t="s">
        <v>2</v>
      </c>
      <c r="B3" s="86" t="s">
        <v>3</v>
      </c>
      <c r="C3" s="241" t="s">
        <v>4</v>
      </c>
      <c r="D3" s="86" t="s">
        <v>5</v>
      </c>
      <c r="E3" s="86" t="s">
        <v>6</v>
      </c>
      <c r="F3" s="86" t="s">
        <v>7</v>
      </c>
      <c r="G3" s="86" t="s">
        <v>8</v>
      </c>
    </row>
    <row r="4" spans="1:7" s="112" customFormat="1" ht="30.75" customHeight="1">
      <c r="A4" s="6"/>
      <c r="B4" s="86"/>
      <c r="C4" s="241"/>
      <c r="D4" s="86"/>
      <c r="E4" s="86"/>
      <c r="F4" s="86"/>
      <c r="G4" s="86"/>
    </row>
    <row r="5" spans="1:7" ht="29.25" customHeight="1">
      <c r="A5" s="242" t="s">
        <v>9</v>
      </c>
      <c r="B5" s="243">
        <f>B6</f>
        <v>51494</v>
      </c>
      <c r="C5" s="243">
        <f>C6</f>
        <v>53000</v>
      </c>
      <c r="D5" s="243">
        <f>D6</f>
        <v>26500</v>
      </c>
      <c r="E5" s="243">
        <f>E6</f>
        <v>24653</v>
      </c>
      <c r="F5" s="244">
        <f aca="true" t="shared" si="0" ref="F5:F7">E5/D5</f>
        <v>0.9303018867924528</v>
      </c>
      <c r="G5" s="122">
        <f>E5/B5</f>
        <v>0.47875480638520995</v>
      </c>
    </row>
    <row r="6" spans="1:7" s="239" customFormat="1" ht="29.25" customHeight="1">
      <c r="A6" s="245" t="s">
        <v>10</v>
      </c>
      <c r="B6" s="243">
        <f>SUM(B7:B16)</f>
        <v>51494</v>
      </c>
      <c r="C6" s="243">
        <f>SUM(C7:C18)</f>
        <v>53000</v>
      </c>
      <c r="D6" s="243">
        <f>SUM(D7:D18)</f>
        <v>26500</v>
      </c>
      <c r="E6" s="243">
        <f>SUM(E7:E18)</f>
        <v>24653</v>
      </c>
      <c r="F6" s="244">
        <f t="shared" si="0"/>
        <v>0.9303018867924528</v>
      </c>
      <c r="G6" s="122">
        <v>0.47875480638520995</v>
      </c>
    </row>
    <row r="7" spans="1:7" ht="29.25" customHeight="1">
      <c r="A7" s="246" t="s">
        <v>11</v>
      </c>
      <c r="B7" s="243">
        <v>20834</v>
      </c>
      <c r="C7" s="247">
        <v>21100</v>
      </c>
      <c r="D7" s="243">
        <v>10550</v>
      </c>
      <c r="E7" s="243">
        <v>9911</v>
      </c>
      <c r="F7" s="244">
        <f t="shared" si="0"/>
        <v>0.939431279620853</v>
      </c>
      <c r="G7" s="122">
        <v>0.47571277719112987</v>
      </c>
    </row>
    <row r="8" spans="1:7" ht="29.25" customHeight="1">
      <c r="A8" s="246" t="s">
        <v>12</v>
      </c>
      <c r="B8" s="243">
        <v>152</v>
      </c>
      <c r="C8" s="247">
        <v>0</v>
      </c>
      <c r="D8" s="243">
        <v>0</v>
      </c>
      <c r="E8" s="243">
        <v>0</v>
      </c>
      <c r="F8" s="122" t="s">
        <v>13</v>
      </c>
      <c r="G8" s="122" t="s">
        <v>13</v>
      </c>
    </row>
    <row r="9" spans="1:7" ht="29.25" customHeight="1">
      <c r="A9" s="246" t="s">
        <v>14</v>
      </c>
      <c r="B9" s="243">
        <v>12500</v>
      </c>
      <c r="C9" s="247">
        <v>16100</v>
      </c>
      <c r="D9" s="243">
        <v>8050</v>
      </c>
      <c r="E9" s="243">
        <v>4314</v>
      </c>
      <c r="F9" s="122">
        <f aca="true" t="shared" si="1" ref="F9:F16">E9/D9</f>
        <v>0.5359006211180124</v>
      </c>
      <c r="G9" s="122">
        <v>0.34512</v>
      </c>
    </row>
    <row r="10" spans="1:7" ht="29.25" customHeight="1">
      <c r="A10" s="246" t="s">
        <v>15</v>
      </c>
      <c r="B10" s="243">
        <v>1004</v>
      </c>
      <c r="C10" s="247">
        <v>1000</v>
      </c>
      <c r="D10" s="243">
        <v>500</v>
      </c>
      <c r="E10" s="243">
        <v>540</v>
      </c>
      <c r="F10" s="122">
        <f t="shared" si="1"/>
        <v>1.08</v>
      </c>
      <c r="G10" s="122">
        <v>0.5378486055776892</v>
      </c>
    </row>
    <row r="11" spans="1:7" ht="29.25" customHeight="1">
      <c r="A11" s="246" t="s">
        <v>16</v>
      </c>
      <c r="B11" s="243">
        <v>6361</v>
      </c>
      <c r="C11" s="247">
        <v>5700</v>
      </c>
      <c r="D11" s="248">
        <v>2850</v>
      </c>
      <c r="E11" s="243">
        <v>2843</v>
      </c>
      <c r="F11" s="122">
        <f t="shared" si="1"/>
        <v>0.9975438596491228</v>
      </c>
      <c r="G11" s="122">
        <v>0.4469423046690772</v>
      </c>
    </row>
    <row r="12" spans="1:7" ht="29.25" customHeight="1">
      <c r="A12" s="246" t="s">
        <v>17</v>
      </c>
      <c r="B12" s="243">
        <v>3678</v>
      </c>
      <c r="C12" s="247">
        <v>1900</v>
      </c>
      <c r="D12" s="243">
        <v>950</v>
      </c>
      <c r="E12" s="243">
        <v>2468</v>
      </c>
      <c r="F12" s="122">
        <f t="shared" si="1"/>
        <v>2.5978947368421053</v>
      </c>
      <c r="G12" s="122">
        <v>0.6710168569874932</v>
      </c>
    </row>
    <row r="13" spans="1:7" ht="29.25" customHeight="1">
      <c r="A13" s="246" t="s">
        <v>18</v>
      </c>
      <c r="B13" s="243">
        <v>2324</v>
      </c>
      <c r="C13" s="247">
        <v>2300</v>
      </c>
      <c r="D13" s="243">
        <v>1150</v>
      </c>
      <c r="E13" s="243">
        <v>1348</v>
      </c>
      <c r="F13" s="122">
        <f t="shared" si="1"/>
        <v>1.1721739130434783</v>
      </c>
      <c r="G13" s="122">
        <v>0.5800344234079173</v>
      </c>
    </row>
    <row r="14" spans="1:7" ht="29.25" customHeight="1">
      <c r="A14" s="246" t="s">
        <v>19</v>
      </c>
      <c r="B14" s="243">
        <v>779</v>
      </c>
      <c r="C14" s="247">
        <v>380</v>
      </c>
      <c r="D14" s="243">
        <v>190</v>
      </c>
      <c r="E14" s="243">
        <v>370</v>
      </c>
      <c r="F14" s="122">
        <f t="shared" si="1"/>
        <v>1.9473684210526316</v>
      </c>
      <c r="G14" s="122">
        <v>0.4749679075738126</v>
      </c>
    </row>
    <row r="15" spans="1:7" ht="29.25" customHeight="1">
      <c r="A15" s="246" t="s">
        <v>20</v>
      </c>
      <c r="B15" s="243">
        <v>3842</v>
      </c>
      <c r="C15" s="247">
        <v>4500</v>
      </c>
      <c r="D15" s="243">
        <v>2250</v>
      </c>
      <c r="E15" s="243">
        <v>2841</v>
      </c>
      <c r="F15" s="122">
        <f t="shared" si="1"/>
        <v>1.2626666666666666</v>
      </c>
      <c r="G15" s="122">
        <v>0.7394586153045289</v>
      </c>
    </row>
    <row r="16" spans="1:7" ht="29.25" customHeight="1">
      <c r="A16" s="246" t="s">
        <v>21</v>
      </c>
      <c r="B16" s="243">
        <v>20</v>
      </c>
      <c r="C16" s="247">
        <v>20</v>
      </c>
      <c r="D16" s="243">
        <v>10</v>
      </c>
      <c r="E16" s="243">
        <v>18</v>
      </c>
      <c r="F16" s="122">
        <f t="shared" si="1"/>
        <v>1.8</v>
      </c>
      <c r="G16" s="122">
        <v>0.9</v>
      </c>
    </row>
    <row r="17" spans="1:7" ht="29.25" customHeight="1">
      <c r="A17" s="246" t="s">
        <v>22</v>
      </c>
      <c r="B17" s="243">
        <v>0</v>
      </c>
      <c r="C17" s="243">
        <v>0</v>
      </c>
      <c r="D17" s="243">
        <v>0</v>
      </c>
      <c r="E17" s="243">
        <v>0</v>
      </c>
      <c r="F17" s="122" t="s">
        <v>13</v>
      </c>
      <c r="G17" s="122" t="s">
        <v>13</v>
      </c>
    </row>
    <row r="18" spans="1:7" ht="29.25" customHeight="1">
      <c r="A18" s="246" t="s">
        <v>23</v>
      </c>
      <c r="B18" s="243">
        <v>0</v>
      </c>
      <c r="C18" s="243">
        <v>0</v>
      </c>
      <c r="D18" s="243">
        <v>0</v>
      </c>
      <c r="E18" s="243">
        <v>0</v>
      </c>
      <c r="F18" s="122" t="s">
        <v>13</v>
      </c>
      <c r="G18" s="122" t="s">
        <v>13</v>
      </c>
    </row>
    <row r="19" spans="1:7" ht="29.25" customHeight="1">
      <c r="A19" s="246" t="s">
        <v>24</v>
      </c>
      <c r="B19" s="243">
        <v>0</v>
      </c>
      <c r="C19" s="243">
        <v>0</v>
      </c>
      <c r="D19" s="243">
        <v>0</v>
      </c>
      <c r="E19" s="243">
        <v>0</v>
      </c>
      <c r="F19" s="122" t="s">
        <v>13</v>
      </c>
      <c r="G19" s="122" t="s">
        <v>13</v>
      </c>
    </row>
    <row r="20" spans="1:7" ht="29.25" customHeight="1">
      <c r="A20" s="246" t="s">
        <v>25</v>
      </c>
      <c r="B20" s="243">
        <v>0</v>
      </c>
      <c r="C20" s="243">
        <v>0</v>
      </c>
      <c r="D20" s="243">
        <v>0</v>
      </c>
      <c r="E20" s="243">
        <v>0</v>
      </c>
      <c r="F20" s="122" t="s">
        <v>13</v>
      </c>
      <c r="G20" s="122" t="s">
        <v>13</v>
      </c>
    </row>
    <row r="21" spans="1:7" s="240" customFormat="1" ht="29.25" customHeight="1">
      <c r="A21" s="245" t="s">
        <v>26</v>
      </c>
      <c r="B21" s="243">
        <v>0</v>
      </c>
      <c r="C21" s="243">
        <v>0</v>
      </c>
      <c r="D21" s="243">
        <v>0</v>
      </c>
      <c r="E21" s="243">
        <v>0</v>
      </c>
      <c r="F21" s="122" t="s">
        <v>13</v>
      </c>
      <c r="G21" s="122" t="s">
        <v>13</v>
      </c>
    </row>
    <row r="22" spans="1:7" ht="29.25" customHeight="1">
      <c r="A22" s="246" t="s">
        <v>27</v>
      </c>
      <c r="B22" s="243">
        <v>0</v>
      </c>
      <c r="C22" s="243">
        <v>0</v>
      </c>
      <c r="D22" s="243">
        <v>0</v>
      </c>
      <c r="E22" s="243">
        <v>0</v>
      </c>
      <c r="F22" s="122" t="s">
        <v>13</v>
      </c>
      <c r="G22" s="122" t="s">
        <v>13</v>
      </c>
    </row>
    <row r="23" spans="1:7" ht="29.25" customHeight="1">
      <c r="A23" s="246" t="s">
        <v>28</v>
      </c>
      <c r="B23" s="243">
        <v>0</v>
      </c>
      <c r="C23" s="243">
        <v>0</v>
      </c>
      <c r="D23" s="243">
        <v>0</v>
      </c>
      <c r="E23" s="243">
        <v>0</v>
      </c>
      <c r="F23" s="122" t="s">
        <v>13</v>
      </c>
      <c r="G23" s="122" t="s">
        <v>13</v>
      </c>
    </row>
    <row r="24" spans="1:7" ht="29.25" customHeight="1">
      <c r="A24" s="246" t="s">
        <v>29</v>
      </c>
      <c r="B24" s="243">
        <v>0</v>
      </c>
      <c r="C24" s="243">
        <v>0</v>
      </c>
      <c r="D24" s="243">
        <v>0</v>
      </c>
      <c r="E24" s="243">
        <v>0</v>
      </c>
      <c r="F24" s="122" t="s">
        <v>13</v>
      </c>
      <c r="G24" s="122" t="s">
        <v>13</v>
      </c>
    </row>
    <row r="25" spans="1:7" ht="29.25" customHeight="1">
      <c r="A25" s="246" t="s">
        <v>9</v>
      </c>
      <c r="B25" s="247">
        <f>B5</f>
        <v>51494</v>
      </c>
      <c r="C25" s="243">
        <f>C5</f>
        <v>53000</v>
      </c>
      <c r="D25" s="243">
        <f>D5</f>
        <v>26500</v>
      </c>
      <c r="E25" s="243">
        <f>E5</f>
        <v>24653</v>
      </c>
      <c r="F25" s="122">
        <f aca="true" t="shared" si="2" ref="F25:F28">E25/D25</f>
        <v>0.9303018867924528</v>
      </c>
      <c r="G25" s="122">
        <v>0.47875480638520995</v>
      </c>
    </row>
    <row r="26" spans="1:7" ht="29.25" customHeight="1">
      <c r="A26" s="246" t="s">
        <v>30</v>
      </c>
      <c r="B26" s="243">
        <v>0</v>
      </c>
      <c r="C26" s="249">
        <v>0</v>
      </c>
      <c r="D26" s="249">
        <v>8636</v>
      </c>
      <c r="E26" s="249">
        <v>8636</v>
      </c>
      <c r="F26" s="122">
        <f t="shared" si="2"/>
        <v>1</v>
      </c>
      <c r="G26" s="122" t="s">
        <v>13</v>
      </c>
    </row>
    <row r="27" spans="1:7" s="113" customFormat="1" ht="29.25" customHeight="1">
      <c r="A27" s="250" t="s">
        <v>31</v>
      </c>
      <c r="B27" s="251">
        <v>19770</v>
      </c>
      <c r="C27" s="251">
        <v>50350</v>
      </c>
      <c r="D27" s="251">
        <v>87236</v>
      </c>
      <c r="E27" s="251">
        <v>108891</v>
      </c>
      <c r="F27" s="252">
        <f t="shared" si="2"/>
        <v>1.2482346737585401</v>
      </c>
      <c r="G27" s="252">
        <v>5.507890743550835</v>
      </c>
    </row>
    <row r="28" spans="1:7" ht="29.25" customHeight="1">
      <c r="A28" s="123" t="s">
        <v>32</v>
      </c>
      <c r="B28" s="253">
        <v>11364</v>
      </c>
      <c r="C28" s="253">
        <v>0</v>
      </c>
      <c r="D28" s="253">
        <v>4843</v>
      </c>
      <c r="E28" s="253">
        <v>4841</v>
      </c>
      <c r="F28" s="122">
        <f t="shared" si="2"/>
        <v>0.9995870328308899</v>
      </c>
      <c r="G28" s="122">
        <v>0.42617036254839846</v>
      </c>
    </row>
    <row r="29" spans="1:7" ht="29.25" customHeight="1">
      <c r="A29" s="123" t="s">
        <v>33</v>
      </c>
      <c r="B29" s="253">
        <v>0</v>
      </c>
      <c r="C29" s="253">
        <v>0</v>
      </c>
      <c r="D29" s="253">
        <v>0</v>
      </c>
      <c r="E29" s="253">
        <v>0</v>
      </c>
      <c r="F29" s="122" t="s">
        <v>13</v>
      </c>
      <c r="G29" s="122" t="s">
        <v>13</v>
      </c>
    </row>
    <row r="30" spans="1:7" ht="29.25" customHeight="1">
      <c r="A30" s="123" t="s">
        <v>34</v>
      </c>
      <c r="B30" s="253">
        <v>0</v>
      </c>
      <c r="C30" s="253">
        <v>0</v>
      </c>
      <c r="D30" s="253">
        <v>0</v>
      </c>
      <c r="E30" s="253">
        <v>0</v>
      </c>
      <c r="F30" s="122" t="s">
        <v>13</v>
      </c>
      <c r="G30" s="122" t="s">
        <v>13</v>
      </c>
    </row>
    <row r="31" spans="1:7" ht="29.25" customHeight="1">
      <c r="A31" s="123" t="s">
        <v>35</v>
      </c>
      <c r="B31" s="253">
        <v>0</v>
      </c>
      <c r="C31" s="253">
        <v>0</v>
      </c>
      <c r="D31" s="253">
        <v>0</v>
      </c>
      <c r="E31" s="253">
        <v>0</v>
      </c>
      <c r="F31" s="122" t="s">
        <v>13</v>
      </c>
      <c r="G31" s="122" t="s">
        <v>13</v>
      </c>
    </row>
    <row r="32" spans="1:7" ht="29.25" customHeight="1">
      <c r="A32" s="123" t="s">
        <v>36</v>
      </c>
      <c r="B32" s="253">
        <f>B25+B27+B28</f>
        <v>82628</v>
      </c>
      <c r="C32" s="253">
        <f>SUM(C25:C31)</f>
        <v>103350</v>
      </c>
      <c r="D32" s="253">
        <f>SUM(D25:D31)</f>
        <v>127215</v>
      </c>
      <c r="E32" s="253">
        <f>SUM(E25:E31)</f>
        <v>147021</v>
      </c>
      <c r="F32" s="122">
        <f>E32/D32</f>
        <v>1.1556891875958024</v>
      </c>
      <c r="G32" s="122">
        <f>E32/B32</f>
        <v>1.779312097594036</v>
      </c>
    </row>
    <row r="33" spans="1:7" ht="29.25" customHeight="1">
      <c r="A33" s="123" t="s">
        <v>37</v>
      </c>
      <c r="B33" s="253">
        <v>0</v>
      </c>
      <c r="C33" s="253">
        <v>0</v>
      </c>
      <c r="D33" s="253">
        <v>0</v>
      </c>
      <c r="E33" s="253">
        <v>0</v>
      </c>
      <c r="F33" s="122" t="s">
        <v>13</v>
      </c>
      <c r="G33" s="122" t="s">
        <v>13</v>
      </c>
    </row>
    <row r="34" spans="1:7" ht="29.25" customHeight="1">
      <c r="A34" s="123" t="s">
        <v>38</v>
      </c>
      <c r="B34" s="253">
        <v>0</v>
      </c>
      <c r="C34" s="253">
        <v>0</v>
      </c>
      <c r="D34" s="253">
        <v>0</v>
      </c>
      <c r="E34" s="253">
        <v>0</v>
      </c>
      <c r="F34" s="122" t="s">
        <v>13</v>
      </c>
      <c r="G34" s="122" t="s">
        <v>13</v>
      </c>
    </row>
    <row r="35" spans="1:7" ht="29.25" customHeight="1">
      <c r="A35" s="123" t="s">
        <v>39</v>
      </c>
      <c r="B35" s="253">
        <v>0</v>
      </c>
      <c r="C35" s="253">
        <v>0</v>
      </c>
      <c r="D35" s="253">
        <v>0</v>
      </c>
      <c r="E35" s="253">
        <v>0</v>
      </c>
      <c r="F35" s="122" t="s">
        <v>13</v>
      </c>
      <c r="G35" s="122" t="s">
        <v>13</v>
      </c>
    </row>
    <row r="36" spans="1:7" ht="29.25" customHeight="1">
      <c r="A36" s="242" t="s">
        <v>36</v>
      </c>
      <c r="B36" s="130">
        <f aca="true" t="shared" si="3" ref="B36:G36">B32</f>
        <v>82628</v>
      </c>
      <c r="C36" s="130">
        <f t="shared" si="3"/>
        <v>103350</v>
      </c>
      <c r="D36" s="130">
        <f t="shared" si="3"/>
        <v>127215</v>
      </c>
      <c r="E36" s="130">
        <f t="shared" si="3"/>
        <v>147021</v>
      </c>
      <c r="F36" s="122">
        <f t="shared" si="3"/>
        <v>1.1556891875958024</v>
      </c>
      <c r="G36" s="122">
        <f t="shared" si="3"/>
        <v>1.779312097594036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</oddFooter>
  </headerFooter>
  <rowBreaks count="2" manualBreakCount="2">
    <brk id="15" max="6" man="1"/>
    <brk id="2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Zeros="0" view="pageBreakPreview" zoomScaleNormal="85" zoomScaleSheetLayoutView="100" workbookViewId="0" topLeftCell="A1">
      <pane ySplit="4" topLeftCell="A20" activePane="bottomLeft" state="frozen"/>
      <selection pane="bottomLeft" activeCell="E10" sqref="E10"/>
    </sheetView>
  </sheetViews>
  <sheetFormatPr defaultColWidth="9.00390625" defaultRowHeight="14.25"/>
  <cols>
    <col min="1" max="1" width="34.375" style="80" customWidth="1"/>
    <col min="2" max="2" width="12.875" style="80" customWidth="1"/>
    <col min="3" max="3" width="13.75390625" style="80" customWidth="1"/>
    <col min="4" max="4" width="13.125" style="80" customWidth="1"/>
    <col min="5" max="5" width="13.875" style="80" customWidth="1"/>
    <col min="6" max="7" width="15.875" style="80" customWidth="1"/>
    <col min="8" max="8" width="18.875" style="79" hidden="1" customWidth="1"/>
    <col min="9" max="9" width="9.00390625" style="79" hidden="1" customWidth="1"/>
    <col min="10" max="10" width="12.75390625" style="79" hidden="1" customWidth="1"/>
    <col min="11" max="11" width="14.75390625" style="79" hidden="1" customWidth="1"/>
    <col min="12" max="23" width="9.00390625" style="79" hidden="1" customWidth="1"/>
    <col min="24" max="25" width="9.00390625" style="79" customWidth="1"/>
    <col min="26" max="26" width="9.50390625" style="79" bestFit="1" customWidth="1"/>
    <col min="27" max="16384" width="9.00390625" style="79" customWidth="1"/>
  </cols>
  <sheetData>
    <row r="1" spans="1:23" s="76" customFormat="1" ht="48" customHeight="1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7" s="31" customFormat="1" ht="14.25">
      <c r="A2" s="82"/>
      <c r="B2" s="82"/>
      <c r="C2" s="82"/>
      <c r="D2" s="82"/>
      <c r="E2" s="82"/>
      <c r="F2" s="82"/>
      <c r="G2" s="83" t="s">
        <v>1</v>
      </c>
    </row>
    <row r="3" spans="1:23" s="31" customFormat="1" ht="34.5" customHeight="1">
      <c r="A3" s="86" t="s">
        <v>2</v>
      </c>
      <c r="B3" s="86" t="s">
        <v>3</v>
      </c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s="32" customFormat="1" ht="34.5" customHeight="1">
      <c r="A4" s="86"/>
      <c r="B4" s="86"/>
      <c r="C4" s="86"/>
      <c r="D4" s="86"/>
      <c r="E4" s="86"/>
      <c r="F4" s="86"/>
      <c r="G4" s="86"/>
      <c r="H4" s="194"/>
      <c r="I4" s="194"/>
      <c r="J4" s="194"/>
      <c r="K4" s="194" t="s">
        <v>41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1:23" ht="28.5" customHeight="1">
      <c r="A5" s="195" t="s">
        <v>42</v>
      </c>
      <c r="B5" s="196">
        <f>SUM(B6:B26)</f>
        <v>49829</v>
      </c>
      <c r="C5" s="196">
        <f>SUM(C6:C26)</f>
        <v>74900</v>
      </c>
      <c r="D5" s="196">
        <f>SUM(D6:D26)</f>
        <v>115083</v>
      </c>
      <c r="E5" s="196">
        <f>SUM(E6:E26)</f>
        <v>110510</v>
      </c>
      <c r="F5" s="150">
        <f aca="true" t="shared" si="0" ref="F5:F8">E5/D5</f>
        <v>0.9602634620230616</v>
      </c>
      <c r="G5" s="90">
        <f aca="true" t="shared" si="1" ref="G5:G15">E5/B5</f>
        <v>2.2177848240984166</v>
      </c>
      <c r="H5" s="197"/>
      <c r="I5" s="197"/>
      <c r="J5" s="221"/>
      <c r="K5" s="222"/>
      <c r="L5" s="197"/>
      <c r="M5" s="197"/>
      <c r="N5" s="223"/>
      <c r="O5" s="224"/>
      <c r="P5" s="197"/>
      <c r="Q5" s="197"/>
      <c r="R5" s="197"/>
      <c r="S5" s="197"/>
      <c r="T5" s="197"/>
      <c r="U5" s="221"/>
      <c r="V5" s="197"/>
      <c r="W5" s="221"/>
    </row>
    <row r="6" spans="1:23" ht="28.5" customHeight="1">
      <c r="A6" s="198" t="s">
        <v>43</v>
      </c>
      <c r="B6" s="199">
        <v>3447</v>
      </c>
      <c r="C6" s="200">
        <v>4805</v>
      </c>
      <c r="D6" s="200">
        <v>7126</v>
      </c>
      <c r="E6" s="200">
        <v>5559</v>
      </c>
      <c r="F6" s="150">
        <f t="shared" si="0"/>
        <v>0.7801010384507437</v>
      </c>
      <c r="G6" s="90">
        <f t="shared" si="1"/>
        <v>1.6127067014795475</v>
      </c>
      <c r="H6" s="197"/>
      <c r="I6" s="197"/>
      <c r="J6" s="221"/>
      <c r="K6" s="197"/>
      <c r="L6" s="197"/>
      <c r="M6" s="197"/>
      <c r="N6" s="223"/>
      <c r="O6" s="224"/>
      <c r="P6" s="197"/>
      <c r="Q6" s="232"/>
      <c r="R6" s="197"/>
      <c r="S6" s="232"/>
      <c r="T6" s="197"/>
      <c r="U6" s="221"/>
      <c r="V6" s="197"/>
      <c r="W6" s="221"/>
    </row>
    <row r="7" spans="1:23" ht="28.5" customHeight="1">
      <c r="A7" s="198" t="s">
        <v>44</v>
      </c>
      <c r="B7" s="199">
        <v>346</v>
      </c>
      <c r="C7" s="200">
        <v>1150</v>
      </c>
      <c r="D7" s="200">
        <v>950</v>
      </c>
      <c r="E7" s="200">
        <v>272</v>
      </c>
      <c r="F7" s="150">
        <f t="shared" si="0"/>
        <v>0.2863157894736842</v>
      </c>
      <c r="G7" s="90">
        <f t="shared" si="1"/>
        <v>0.7861271676300579</v>
      </c>
      <c r="H7" s="197"/>
      <c r="I7" s="197"/>
      <c r="J7" s="221"/>
      <c r="K7" s="197"/>
      <c r="L7" s="197"/>
      <c r="M7" s="197"/>
      <c r="N7" s="223"/>
      <c r="O7" s="224"/>
      <c r="P7" s="197"/>
      <c r="Q7" s="232"/>
      <c r="R7" s="197"/>
      <c r="S7" s="232"/>
      <c r="T7" s="197"/>
      <c r="U7" s="221"/>
      <c r="V7" s="197"/>
      <c r="W7" s="221"/>
    </row>
    <row r="8" spans="1:23" s="193" customFormat="1" ht="28.5" customHeight="1">
      <c r="A8" s="198" t="s">
        <v>45</v>
      </c>
      <c r="B8" s="199">
        <v>6632</v>
      </c>
      <c r="C8" s="200">
        <v>8270</v>
      </c>
      <c r="D8" s="200">
        <v>10871</v>
      </c>
      <c r="E8" s="200">
        <v>9981</v>
      </c>
      <c r="F8" s="150">
        <f t="shared" si="0"/>
        <v>0.9181308067335112</v>
      </c>
      <c r="G8" s="90">
        <f t="shared" si="1"/>
        <v>1.5049758745476478</v>
      </c>
      <c r="H8" s="201"/>
      <c r="I8" s="201"/>
      <c r="J8" s="225"/>
      <c r="K8" s="201"/>
      <c r="L8" s="201"/>
      <c r="M8" s="201"/>
      <c r="N8" s="226"/>
      <c r="O8" s="227"/>
      <c r="P8" s="201"/>
      <c r="Q8" s="233"/>
      <c r="R8" s="201"/>
      <c r="S8" s="233"/>
      <c r="T8" s="201"/>
      <c r="U8" s="225"/>
      <c r="V8" s="201"/>
      <c r="W8" s="225"/>
    </row>
    <row r="9" spans="1:23" ht="28.5" customHeight="1">
      <c r="A9" s="198" t="s">
        <v>46</v>
      </c>
      <c r="B9" s="254">
        <v>0</v>
      </c>
      <c r="C9" s="254"/>
      <c r="D9" s="254"/>
      <c r="E9" s="254"/>
      <c r="F9" s="150"/>
      <c r="G9" s="90"/>
      <c r="H9" s="197"/>
      <c r="I9" s="197"/>
      <c r="J9" s="221"/>
      <c r="K9" s="197"/>
      <c r="L9" s="197"/>
      <c r="M9" s="197"/>
      <c r="N9" s="223"/>
      <c r="O9" s="224"/>
      <c r="P9" s="197"/>
      <c r="Q9" s="232"/>
      <c r="R9" s="197"/>
      <c r="S9" s="232"/>
      <c r="T9" s="197"/>
      <c r="U9" s="221"/>
      <c r="V9" s="197"/>
      <c r="W9" s="221"/>
    </row>
    <row r="10" spans="1:23" s="193" customFormat="1" ht="28.5" customHeight="1">
      <c r="A10" s="198" t="s">
        <v>47</v>
      </c>
      <c r="B10" s="199">
        <v>144</v>
      </c>
      <c r="C10" s="200">
        <v>456</v>
      </c>
      <c r="D10" s="200">
        <v>187</v>
      </c>
      <c r="E10" s="200">
        <v>162</v>
      </c>
      <c r="F10" s="150">
        <f aca="true" t="shared" si="2" ref="F10:F15">E10/D10</f>
        <v>0.8663101604278075</v>
      </c>
      <c r="G10" s="90">
        <f t="shared" si="1"/>
        <v>1.125</v>
      </c>
      <c r="H10" s="201"/>
      <c r="I10" s="201"/>
      <c r="J10" s="225"/>
      <c r="K10" s="201"/>
      <c r="L10" s="201"/>
      <c r="M10" s="201"/>
      <c r="N10" s="226"/>
      <c r="O10" s="227"/>
      <c r="P10" s="201"/>
      <c r="Q10" s="233"/>
      <c r="R10" s="201"/>
      <c r="S10" s="233"/>
      <c r="T10" s="201"/>
      <c r="U10" s="225"/>
      <c r="V10" s="201"/>
      <c r="W10" s="225"/>
    </row>
    <row r="11" spans="1:23" s="193" customFormat="1" ht="28.5" customHeight="1">
      <c r="A11" s="198" t="s">
        <v>48</v>
      </c>
      <c r="B11" s="199">
        <v>2390</v>
      </c>
      <c r="C11" s="200">
        <v>5508</v>
      </c>
      <c r="D11" s="200">
        <v>5281</v>
      </c>
      <c r="E11" s="200">
        <v>3582</v>
      </c>
      <c r="F11" s="150">
        <f t="shared" si="2"/>
        <v>0.6782806286688128</v>
      </c>
      <c r="G11" s="90">
        <f t="shared" si="1"/>
        <v>1.498744769874477</v>
      </c>
      <c r="H11" s="201"/>
      <c r="I11" s="201"/>
      <c r="J11" s="225"/>
      <c r="K11" s="201"/>
      <c r="L11" s="201"/>
      <c r="M11" s="201"/>
      <c r="N11" s="226"/>
      <c r="O11" s="227"/>
      <c r="P11" s="201"/>
      <c r="Q11" s="233"/>
      <c r="R11" s="201"/>
      <c r="S11" s="233"/>
      <c r="T11" s="201"/>
      <c r="U11" s="225"/>
      <c r="V11" s="201"/>
      <c r="W11" s="225"/>
    </row>
    <row r="12" spans="1:23" s="193" customFormat="1" ht="28.5" customHeight="1">
      <c r="A12" s="198" t="s">
        <v>49</v>
      </c>
      <c r="B12" s="199">
        <v>4126</v>
      </c>
      <c r="C12" s="200">
        <v>4176</v>
      </c>
      <c r="D12" s="200">
        <v>4375</v>
      </c>
      <c r="E12" s="200">
        <v>4327</v>
      </c>
      <c r="F12" s="150">
        <f t="shared" si="2"/>
        <v>0.9890285714285715</v>
      </c>
      <c r="G12" s="90">
        <f t="shared" si="1"/>
        <v>1.0487154629180804</v>
      </c>
      <c r="H12" s="201"/>
      <c r="I12" s="201"/>
      <c r="J12" s="225"/>
      <c r="K12" s="201"/>
      <c r="L12" s="201"/>
      <c r="M12" s="201"/>
      <c r="N12" s="226"/>
      <c r="O12" s="227"/>
      <c r="P12" s="201"/>
      <c r="Q12" s="233"/>
      <c r="R12" s="201"/>
      <c r="S12" s="233"/>
      <c r="T12" s="201"/>
      <c r="U12" s="225"/>
      <c r="V12" s="201"/>
      <c r="W12" s="225"/>
    </row>
    <row r="13" spans="1:23" s="193" customFormat="1" ht="28.5" customHeight="1">
      <c r="A13" s="198" t="s">
        <v>50</v>
      </c>
      <c r="B13" s="199">
        <v>3266</v>
      </c>
      <c r="C13" s="200">
        <v>10730</v>
      </c>
      <c r="D13" s="200">
        <v>10394</v>
      </c>
      <c r="E13" s="200">
        <v>5964</v>
      </c>
      <c r="F13" s="150">
        <f t="shared" si="2"/>
        <v>0.5737925726380604</v>
      </c>
      <c r="G13" s="90">
        <f t="shared" si="1"/>
        <v>1.826086956521739</v>
      </c>
      <c r="H13" s="201"/>
      <c r="I13" s="201"/>
      <c r="J13" s="225"/>
      <c r="K13" s="201"/>
      <c r="L13" s="201"/>
      <c r="M13" s="201"/>
      <c r="N13" s="226"/>
      <c r="O13" s="227"/>
      <c r="P13" s="201"/>
      <c r="Q13" s="233"/>
      <c r="R13" s="201"/>
      <c r="S13" s="233"/>
      <c r="T13" s="201"/>
      <c r="U13" s="225"/>
      <c r="V13" s="201"/>
      <c r="W13" s="225"/>
    </row>
    <row r="14" spans="1:23" s="193" customFormat="1" ht="28.5" customHeight="1">
      <c r="A14" s="198" t="s">
        <v>51</v>
      </c>
      <c r="B14" s="199">
        <v>21097</v>
      </c>
      <c r="C14" s="200">
        <v>20070</v>
      </c>
      <c r="D14" s="200">
        <v>41825</v>
      </c>
      <c r="E14" s="200">
        <v>63395</v>
      </c>
      <c r="F14" s="150">
        <f t="shared" si="2"/>
        <v>1.5157202630005977</v>
      </c>
      <c r="G14" s="90">
        <f t="shared" si="1"/>
        <v>3.004929610845144</v>
      </c>
      <c r="H14" s="201"/>
      <c r="I14" s="201"/>
      <c r="J14" s="225"/>
      <c r="K14" s="201"/>
      <c r="L14" s="201"/>
      <c r="M14" s="201"/>
      <c r="N14" s="226"/>
      <c r="O14" s="227"/>
      <c r="P14" s="201"/>
      <c r="Q14" s="233"/>
      <c r="R14" s="201"/>
      <c r="S14" s="233"/>
      <c r="T14" s="201"/>
      <c r="U14" s="225"/>
      <c r="V14" s="201"/>
      <c r="W14" s="225"/>
    </row>
    <row r="15" spans="1:23" s="193" customFormat="1" ht="28.5" customHeight="1">
      <c r="A15" s="198" t="s">
        <v>52</v>
      </c>
      <c r="B15" s="199">
        <v>3571</v>
      </c>
      <c r="C15" s="200">
        <v>10664</v>
      </c>
      <c r="D15" s="200">
        <v>10955</v>
      </c>
      <c r="E15" s="200">
        <v>13755</v>
      </c>
      <c r="F15" s="150">
        <f t="shared" si="2"/>
        <v>1.255591054313099</v>
      </c>
      <c r="G15" s="90">
        <f t="shared" si="1"/>
        <v>3.851862223466816</v>
      </c>
      <c r="H15" s="201"/>
      <c r="I15" s="201"/>
      <c r="J15" s="225"/>
      <c r="K15" s="201"/>
      <c r="L15" s="201"/>
      <c r="M15" s="201"/>
      <c r="N15" s="226"/>
      <c r="O15" s="227"/>
      <c r="P15" s="201"/>
      <c r="Q15" s="233"/>
      <c r="R15" s="201"/>
      <c r="S15" s="233"/>
      <c r="T15" s="201"/>
      <c r="U15" s="225"/>
      <c r="V15" s="201"/>
      <c r="W15" s="225"/>
    </row>
    <row r="16" spans="1:23" ht="28.5" customHeight="1">
      <c r="A16" s="198" t="s">
        <v>53</v>
      </c>
      <c r="B16" s="199"/>
      <c r="C16" s="200"/>
      <c r="D16" s="200"/>
      <c r="E16" s="200"/>
      <c r="F16" s="150"/>
      <c r="G16" s="90"/>
      <c r="H16" s="197"/>
      <c r="I16" s="197"/>
      <c r="J16" s="221"/>
      <c r="K16" s="197"/>
      <c r="L16" s="197"/>
      <c r="M16" s="197"/>
      <c r="N16" s="223"/>
      <c r="O16" s="224"/>
      <c r="P16" s="197"/>
      <c r="Q16" s="232"/>
      <c r="R16" s="197"/>
      <c r="S16" s="232"/>
      <c r="T16" s="197"/>
      <c r="U16" s="221"/>
      <c r="V16" s="197"/>
      <c r="W16" s="221"/>
    </row>
    <row r="17" spans="1:23" ht="28.5" customHeight="1">
      <c r="A17" s="198" t="s">
        <v>54</v>
      </c>
      <c r="B17" s="199">
        <v>4691</v>
      </c>
      <c r="C17" s="200">
        <v>2747</v>
      </c>
      <c r="D17" s="200">
        <v>22895</v>
      </c>
      <c r="E17" s="200">
        <v>3441</v>
      </c>
      <c r="F17" s="150">
        <f>E17/D17</f>
        <v>0.15029482419742302</v>
      </c>
      <c r="G17" s="90">
        <v>0.7335322958857386</v>
      </c>
      <c r="H17" s="197"/>
      <c r="I17" s="197"/>
      <c r="J17" s="221"/>
      <c r="K17" s="197"/>
      <c r="L17" s="197"/>
      <c r="M17" s="197"/>
      <c r="N17" s="223"/>
      <c r="O17" s="224"/>
      <c r="P17" s="197"/>
      <c r="Q17" s="232"/>
      <c r="R17" s="197"/>
      <c r="S17" s="232"/>
      <c r="T17" s="197"/>
      <c r="U17" s="221"/>
      <c r="V17" s="197"/>
      <c r="W17" s="221"/>
    </row>
    <row r="18" spans="1:23" ht="28.5" customHeight="1">
      <c r="A18" s="198" t="s">
        <v>55</v>
      </c>
      <c r="B18" s="199">
        <v>119</v>
      </c>
      <c r="C18" s="200">
        <v>224</v>
      </c>
      <c r="D18" s="200">
        <v>224</v>
      </c>
      <c r="E18" s="200">
        <v>72</v>
      </c>
      <c r="F18" s="150">
        <f>E18/D18</f>
        <v>0.32142857142857145</v>
      </c>
      <c r="G18" s="90">
        <v>0.6050420168067226</v>
      </c>
      <c r="H18" s="197"/>
      <c r="I18" s="197"/>
      <c r="J18" s="221"/>
      <c r="K18" s="197"/>
      <c r="L18" s="197"/>
      <c r="M18" s="197"/>
      <c r="N18" s="223"/>
      <c r="O18" s="224"/>
      <c r="P18" s="197"/>
      <c r="Q18" s="232"/>
      <c r="R18" s="197"/>
      <c r="S18" s="232"/>
      <c r="T18" s="197"/>
      <c r="U18" s="221"/>
      <c r="V18" s="197"/>
      <c r="W18" s="221"/>
    </row>
    <row r="19" spans="1:23" ht="27.75" customHeight="1">
      <c r="A19" s="198" t="s">
        <v>56</v>
      </c>
      <c r="B19" s="199"/>
      <c r="C19" s="200"/>
      <c r="D19" s="200"/>
      <c r="E19" s="200"/>
      <c r="F19" s="150"/>
      <c r="G19" s="90"/>
      <c r="H19" s="197"/>
      <c r="I19" s="197"/>
      <c r="J19" s="221"/>
      <c r="K19" s="197"/>
      <c r="L19" s="197"/>
      <c r="M19" s="197"/>
      <c r="N19" s="223"/>
      <c r="O19" s="224"/>
      <c r="P19" s="197"/>
      <c r="Q19" s="232"/>
      <c r="R19" s="197"/>
      <c r="S19" s="232"/>
      <c r="T19" s="197"/>
      <c r="U19" s="221"/>
      <c r="V19" s="197"/>
      <c r="W19" s="221"/>
    </row>
    <row r="20" spans="1:23" ht="28.5" customHeight="1">
      <c r="A20" s="198" t="s">
        <v>57</v>
      </c>
      <c r="B20" s="199"/>
      <c r="C20" s="200">
        <v>100</v>
      </c>
      <c r="D20" s="200"/>
      <c r="E20" s="200"/>
      <c r="F20" s="150"/>
      <c r="G20" s="90"/>
      <c r="H20" s="197"/>
      <c r="I20" s="197"/>
      <c r="J20" s="221"/>
      <c r="K20" s="197"/>
      <c r="L20" s="197"/>
      <c r="M20" s="197"/>
      <c r="N20" s="223"/>
      <c r="O20" s="224"/>
      <c r="P20" s="197"/>
      <c r="Q20" s="232"/>
      <c r="R20" s="197"/>
      <c r="S20" s="232"/>
      <c r="T20" s="197"/>
      <c r="U20" s="221"/>
      <c r="V20" s="197"/>
      <c r="W20" s="221"/>
    </row>
    <row r="21" spans="1:23" ht="28.5" customHeight="1">
      <c r="A21" s="198" t="s">
        <v>58</v>
      </c>
      <c r="B21" s="199"/>
      <c r="C21" s="199"/>
      <c r="D21" s="199">
        <v>0</v>
      </c>
      <c r="E21" s="199"/>
      <c r="F21" s="90"/>
      <c r="G21" s="90"/>
      <c r="H21" s="197"/>
      <c r="I21" s="197"/>
      <c r="J21" s="221"/>
      <c r="K21" s="197"/>
      <c r="L21" s="197"/>
      <c r="M21" s="197"/>
      <c r="N21" s="223"/>
      <c r="O21" s="224"/>
      <c r="P21" s="197"/>
      <c r="Q21" s="232"/>
      <c r="R21" s="197"/>
      <c r="S21" s="232"/>
      <c r="T21" s="197"/>
      <c r="U21" s="221"/>
      <c r="V21" s="197"/>
      <c r="W21" s="221"/>
    </row>
    <row r="22" spans="1:23" ht="28.5" customHeight="1">
      <c r="A22" s="198" t="s">
        <v>59</v>
      </c>
      <c r="B22" s="199"/>
      <c r="C22" s="199"/>
      <c r="D22" s="199"/>
      <c r="E22" s="199"/>
      <c r="F22" s="90"/>
      <c r="G22" s="90"/>
      <c r="H22" s="197"/>
      <c r="I22" s="197"/>
      <c r="J22" s="221"/>
      <c r="K22" s="197"/>
      <c r="L22" s="197"/>
      <c r="M22" s="197"/>
      <c r="N22" s="223"/>
      <c r="O22" s="224"/>
      <c r="P22" s="197"/>
      <c r="Q22" s="232"/>
      <c r="R22" s="197"/>
      <c r="S22" s="232"/>
      <c r="T22" s="197"/>
      <c r="U22" s="221"/>
      <c r="V22" s="197"/>
      <c r="W22" s="221"/>
    </row>
    <row r="23" spans="1:23" ht="28.5" customHeight="1">
      <c r="A23" s="198" t="s">
        <v>60</v>
      </c>
      <c r="B23" s="199"/>
      <c r="C23" s="199"/>
      <c r="D23" s="199"/>
      <c r="E23" s="199"/>
      <c r="F23" s="90"/>
      <c r="G23" s="90"/>
      <c r="H23" s="197"/>
      <c r="I23" s="197"/>
      <c r="J23" s="221"/>
      <c r="K23" s="197"/>
      <c r="L23" s="197"/>
      <c r="M23" s="197"/>
      <c r="N23" s="223"/>
      <c r="O23" s="224"/>
      <c r="P23" s="197"/>
      <c r="Q23" s="232"/>
      <c r="R23" s="197"/>
      <c r="S23" s="232"/>
      <c r="T23" s="197"/>
      <c r="U23" s="221"/>
      <c r="V23" s="197"/>
      <c r="W23" s="221"/>
    </row>
    <row r="24" spans="1:23" ht="28.5" customHeight="1">
      <c r="A24" s="198" t="s">
        <v>61</v>
      </c>
      <c r="B24" s="199"/>
      <c r="C24" s="199"/>
      <c r="D24" s="199"/>
      <c r="E24" s="199"/>
      <c r="F24" s="90"/>
      <c r="G24" s="90"/>
      <c r="H24" s="197"/>
      <c r="I24" s="197"/>
      <c r="J24" s="221"/>
      <c r="K24" s="197"/>
      <c r="L24" s="197"/>
      <c r="M24" s="197"/>
      <c r="N24" s="223"/>
      <c r="O24" s="224"/>
      <c r="P24" s="197"/>
      <c r="Q24" s="232"/>
      <c r="R24" s="197"/>
      <c r="S24" s="232"/>
      <c r="T24" s="197"/>
      <c r="U24" s="221"/>
      <c r="V24" s="197"/>
      <c r="W24" s="221"/>
    </row>
    <row r="25" spans="1:23" ht="28.5" customHeight="1">
      <c r="A25" s="198" t="s">
        <v>62</v>
      </c>
      <c r="B25" s="199"/>
      <c r="C25" s="199"/>
      <c r="D25" s="199"/>
      <c r="E25" s="199"/>
      <c r="F25" s="122"/>
      <c r="G25" s="90"/>
      <c r="H25" s="202"/>
      <c r="I25" s="202"/>
      <c r="J25" s="202"/>
      <c r="K25" s="202"/>
      <c r="L25" s="202"/>
      <c r="M25" s="202"/>
      <c r="N25" s="228"/>
      <c r="O25" s="229"/>
      <c r="P25" s="202"/>
      <c r="Q25" s="234"/>
      <c r="R25" s="202"/>
      <c r="S25" s="234"/>
      <c r="T25" s="202"/>
      <c r="U25" s="235"/>
      <c r="V25" s="202"/>
      <c r="W25" s="202"/>
    </row>
    <row r="26" spans="1:23" ht="28.5" customHeight="1">
      <c r="A26" s="198" t="s">
        <v>63</v>
      </c>
      <c r="B26" s="89"/>
      <c r="C26" s="199">
        <v>6000</v>
      </c>
      <c r="D26" s="203"/>
      <c r="E26" s="89"/>
      <c r="F26" s="122"/>
      <c r="G26" s="90"/>
      <c r="H26" s="204"/>
      <c r="I26" s="204"/>
      <c r="J26" s="204"/>
      <c r="K26" s="204"/>
      <c r="L26" s="204"/>
      <c r="M26" s="204"/>
      <c r="N26" s="230"/>
      <c r="O26" s="231"/>
      <c r="P26" s="204"/>
      <c r="Q26" s="236"/>
      <c r="R26" s="204"/>
      <c r="S26" s="236"/>
      <c r="T26" s="204"/>
      <c r="U26" s="237"/>
      <c r="V26" s="204"/>
      <c r="W26" s="204"/>
    </row>
    <row r="27" spans="1:26" ht="28.5" customHeight="1">
      <c r="A27" s="205" t="s">
        <v>36</v>
      </c>
      <c r="B27" s="206">
        <v>82628</v>
      </c>
      <c r="C27" s="207">
        <v>103350</v>
      </c>
      <c r="D27" s="207">
        <v>127215</v>
      </c>
      <c r="E27" s="207">
        <v>147021</v>
      </c>
      <c r="F27" s="208">
        <v>1.1556891875958024</v>
      </c>
      <c r="G27" s="209">
        <f>E27/B27</f>
        <v>1.779312097594036</v>
      </c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Z27" s="238"/>
    </row>
    <row r="28" spans="1:23" ht="28.5" customHeight="1">
      <c r="A28" s="211" t="s">
        <v>64</v>
      </c>
      <c r="B28" s="212">
        <v>49829</v>
      </c>
      <c r="C28" s="213">
        <v>74900</v>
      </c>
      <c r="D28" s="213">
        <v>115083</v>
      </c>
      <c r="E28" s="213">
        <v>110510</v>
      </c>
      <c r="F28" s="150">
        <f aca="true" t="shared" si="3" ref="F28:F32">E28/D28</f>
        <v>0.9602634620230616</v>
      </c>
      <c r="G28" s="209">
        <f>E28/B28</f>
        <v>2.2177848240984166</v>
      </c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</row>
    <row r="29" spans="1:23" ht="28.5" customHeight="1">
      <c r="A29" s="211" t="s">
        <v>65</v>
      </c>
      <c r="B29" s="212">
        <v>27958</v>
      </c>
      <c r="C29" s="214">
        <v>27750</v>
      </c>
      <c r="D29" s="200">
        <v>1037</v>
      </c>
      <c r="E29" s="214">
        <v>1247</v>
      </c>
      <c r="F29" s="150">
        <f t="shared" si="3"/>
        <v>1.2025072324011572</v>
      </c>
      <c r="G29" s="209">
        <f>E29/B29</f>
        <v>0.04460261821303384</v>
      </c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</row>
    <row r="30" spans="1:23" ht="28.5" customHeight="1">
      <c r="A30" s="211" t="s">
        <v>66</v>
      </c>
      <c r="B30" s="212"/>
      <c r="C30" s="214"/>
      <c r="D30" s="200"/>
      <c r="E30" s="214"/>
      <c r="F30" s="150"/>
      <c r="G30" s="209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</row>
    <row r="31" spans="1:23" ht="28.5" customHeight="1">
      <c r="A31" s="211" t="s">
        <v>67</v>
      </c>
      <c r="B31" s="212"/>
      <c r="C31" s="215"/>
      <c r="D31" s="200">
        <v>8000</v>
      </c>
      <c r="E31" s="214">
        <v>35264</v>
      </c>
      <c r="F31" s="150">
        <f t="shared" si="3"/>
        <v>4.408</v>
      </c>
      <c r="G31" s="209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</row>
    <row r="32" spans="1:23" ht="28.5" customHeight="1">
      <c r="A32" s="216" t="s">
        <v>68</v>
      </c>
      <c r="B32" s="217">
        <f>B27-B28-B29</f>
        <v>4841</v>
      </c>
      <c r="C32" s="217">
        <f>C27-C28-C29</f>
        <v>700</v>
      </c>
      <c r="D32" s="217">
        <f>D27-D28-D29-D31</f>
        <v>3095</v>
      </c>
      <c r="E32" s="217">
        <f>E27-E28-E29-E31</f>
        <v>0</v>
      </c>
      <c r="F32" s="150">
        <f t="shared" si="3"/>
        <v>0</v>
      </c>
      <c r="G32" s="209">
        <f>E32/B32</f>
        <v>0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</row>
    <row r="33" spans="1:23" ht="28.5" customHeight="1">
      <c r="A33" s="218" t="s">
        <v>69</v>
      </c>
      <c r="B33" s="217"/>
      <c r="C33" s="212"/>
      <c r="D33" s="199"/>
      <c r="E33" s="217"/>
      <c r="F33" s="90"/>
      <c r="G33" s="90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</row>
    <row r="34" spans="1:2" ht="24" customHeight="1">
      <c r="A34" s="82"/>
      <c r="B34" s="82"/>
    </row>
    <row r="35" ht="24" customHeight="1"/>
    <row r="36" ht="24" customHeight="1"/>
    <row r="37" spans="3:4" ht="24" customHeight="1">
      <c r="C37" s="219"/>
      <c r="D37" s="220"/>
    </row>
    <row r="38" ht="24" customHeight="1"/>
  </sheetData>
  <sheetProtection/>
  <mergeCells count="8">
    <mergeCell ref="A1:W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</oddFooter>
  </headerFooter>
  <rowBreaks count="1" manualBreakCount="1">
    <brk id="16" max="2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view="pageBreakPreview" zoomScaleSheetLayoutView="100" workbookViewId="0" topLeftCell="A1">
      <pane ySplit="4" topLeftCell="A5" activePane="bottomLeft" state="frozen"/>
      <selection pane="bottomLeft" activeCell="F19" sqref="F19"/>
    </sheetView>
  </sheetViews>
  <sheetFormatPr defaultColWidth="9.00390625" defaultRowHeight="14.25"/>
  <cols>
    <col min="1" max="1" width="34.875" style="103" customWidth="1"/>
    <col min="2" max="2" width="13.75390625" style="114" customWidth="1"/>
    <col min="3" max="3" width="13.25390625" style="114" customWidth="1"/>
    <col min="4" max="4" width="13.75390625" style="114" customWidth="1"/>
    <col min="5" max="5" width="12.75390625" style="115" customWidth="1"/>
    <col min="6" max="6" width="16.625" style="115" customWidth="1"/>
    <col min="7" max="7" width="15.00390625" style="116" customWidth="1"/>
    <col min="8" max="16384" width="9.00390625" style="103" customWidth="1"/>
  </cols>
  <sheetData>
    <row r="1" spans="1:7" s="111" customFormat="1" ht="48" customHeight="1">
      <c r="A1" s="117" t="s">
        <v>70</v>
      </c>
      <c r="B1" s="117"/>
      <c r="C1" s="117"/>
      <c r="D1" s="117"/>
      <c r="E1" s="117"/>
      <c r="F1" s="117"/>
      <c r="G1" s="117"/>
    </row>
    <row r="2" ht="14.25">
      <c r="G2" s="118" t="s">
        <v>1</v>
      </c>
    </row>
    <row r="3" spans="1:7" ht="30.75" customHeight="1">
      <c r="A3" s="6" t="s">
        <v>2</v>
      </c>
      <c r="B3" s="86" t="s">
        <v>3</v>
      </c>
      <c r="C3" s="241" t="s">
        <v>4</v>
      </c>
      <c r="D3" s="86" t="s">
        <v>5</v>
      </c>
      <c r="E3" s="86" t="s">
        <v>6</v>
      </c>
      <c r="F3" s="86" t="s">
        <v>7</v>
      </c>
      <c r="G3" s="86" t="s">
        <v>8</v>
      </c>
    </row>
    <row r="4" spans="1:7" s="112" customFormat="1" ht="30.75" customHeight="1">
      <c r="A4" s="6"/>
      <c r="B4" s="86"/>
      <c r="C4" s="241"/>
      <c r="D4" s="86"/>
      <c r="E4" s="86"/>
      <c r="F4" s="86"/>
      <c r="G4" s="86"/>
    </row>
    <row r="5" spans="1:7" ht="29.25" customHeight="1">
      <c r="A5" s="242" t="s">
        <v>9</v>
      </c>
      <c r="B5" s="243">
        <f>B6</f>
        <v>51494</v>
      </c>
      <c r="C5" s="243">
        <f>C6</f>
        <v>53000</v>
      </c>
      <c r="D5" s="243">
        <f>D6</f>
        <v>26500</v>
      </c>
      <c r="E5" s="243">
        <f>E6</f>
        <v>24653</v>
      </c>
      <c r="F5" s="244">
        <f aca="true" t="shared" si="0" ref="F5:F7">E5/D5</f>
        <v>0.9303018867924528</v>
      </c>
      <c r="G5" s="122">
        <f>E5/B5</f>
        <v>0.47875480638520995</v>
      </c>
    </row>
    <row r="6" spans="1:7" s="239" customFormat="1" ht="29.25" customHeight="1">
      <c r="A6" s="245" t="s">
        <v>10</v>
      </c>
      <c r="B6" s="243">
        <f>SUM(B7:B16)</f>
        <v>51494</v>
      </c>
      <c r="C6" s="243">
        <f>SUM(C7:C18)</f>
        <v>53000</v>
      </c>
      <c r="D6" s="243">
        <f>SUM(D7:D18)</f>
        <v>26500</v>
      </c>
      <c r="E6" s="243">
        <f>SUM(E7:E18)</f>
        <v>24653</v>
      </c>
      <c r="F6" s="244">
        <f t="shared" si="0"/>
        <v>0.9303018867924528</v>
      </c>
      <c r="G6" s="122">
        <v>0.47875480638520995</v>
      </c>
    </row>
    <row r="7" spans="1:7" ht="29.25" customHeight="1">
      <c r="A7" s="246" t="s">
        <v>11</v>
      </c>
      <c r="B7" s="243">
        <v>20834</v>
      </c>
      <c r="C7" s="247">
        <v>21100</v>
      </c>
      <c r="D7" s="243">
        <v>10550</v>
      </c>
      <c r="E7" s="243">
        <v>9911</v>
      </c>
      <c r="F7" s="244">
        <f t="shared" si="0"/>
        <v>0.939431279620853</v>
      </c>
      <c r="G7" s="122">
        <v>0.47571277719112987</v>
      </c>
    </row>
    <row r="8" spans="1:7" ht="29.25" customHeight="1">
      <c r="A8" s="246" t="s">
        <v>12</v>
      </c>
      <c r="B8" s="243">
        <v>152</v>
      </c>
      <c r="C8" s="247"/>
      <c r="D8" s="243"/>
      <c r="E8" s="243"/>
      <c r="F8" s="122"/>
      <c r="G8" s="122"/>
    </row>
    <row r="9" spans="1:7" ht="29.25" customHeight="1">
      <c r="A9" s="246" t="s">
        <v>14</v>
      </c>
      <c r="B9" s="243">
        <v>12500</v>
      </c>
      <c r="C9" s="247">
        <v>16100</v>
      </c>
      <c r="D9" s="243">
        <v>8050</v>
      </c>
      <c r="E9" s="243">
        <v>4314</v>
      </c>
      <c r="F9" s="122">
        <f aca="true" t="shared" si="1" ref="F9:F16">E9/D9</f>
        <v>0.5359006211180124</v>
      </c>
      <c r="G9" s="122">
        <v>0.34512</v>
      </c>
    </row>
    <row r="10" spans="1:7" ht="29.25" customHeight="1">
      <c r="A10" s="246" t="s">
        <v>15</v>
      </c>
      <c r="B10" s="243">
        <v>1004</v>
      </c>
      <c r="C10" s="247">
        <v>1000</v>
      </c>
      <c r="D10" s="243">
        <v>500</v>
      </c>
      <c r="E10" s="243">
        <v>540</v>
      </c>
      <c r="F10" s="122">
        <f t="shared" si="1"/>
        <v>1.08</v>
      </c>
      <c r="G10" s="122">
        <v>0.5378486055776892</v>
      </c>
    </row>
    <row r="11" spans="1:7" ht="29.25" customHeight="1">
      <c r="A11" s="246" t="s">
        <v>16</v>
      </c>
      <c r="B11" s="243">
        <v>6361</v>
      </c>
      <c r="C11" s="247">
        <v>5700</v>
      </c>
      <c r="D11" s="248">
        <v>2850</v>
      </c>
      <c r="E11" s="243">
        <v>2843</v>
      </c>
      <c r="F11" s="122">
        <f t="shared" si="1"/>
        <v>0.9975438596491228</v>
      </c>
      <c r="G11" s="122">
        <v>0.4469423046690772</v>
      </c>
    </row>
    <row r="12" spans="1:7" ht="29.25" customHeight="1">
      <c r="A12" s="246" t="s">
        <v>17</v>
      </c>
      <c r="B12" s="243">
        <v>3678</v>
      </c>
      <c r="C12" s="247">
        <v>1900</v>
      </c>
      <c r="D12" s="243">
        <v>950</v>
      </c>
      <c r="E12" s="243">
        <v>2468</v>
      </c>
      <c r="F12" s="122">
        <f t="shared" si="1"/>
        <v>2.5978947368421053</v>
      </c>
      <c r="G12" s="122">
        <v>0.6710168569874932</v>
      </c>
    </row>
    <row r="13" spans="1:7" ht="29.25" customHeight="1">
      <c r="A13" s="246" t="s">
        <v>18</v>
      </c>
      <c r="B13" s="243">
        <v>2324</v>
      </c>
      <c r="C13" s="247">
        <v>2300</v>
      </c>
      <c r="D13" s="243">
        <v>1150</v>
      </c>
      <c r="E13" s="243">
        <v>1348</v>
      </c>
      <c r="F13" s="122">
        <f t="shared" si="1"/>
        <v>1.1721739130434783</v>
      </c>
      <c r="G13" s="122">
        <v>0.5800344234079173</v>
      </c>
    </row>
    <row r="14" spans="1:7" ht="29.25" customHeight="1">
      <c r="A14" s="246" t="s">
        <v>19</v>
      </c>
      <c r="B14" s="243">
        <v>779</v>
      </c>
      <c r="C14" s="247">
        <v>380</v>
      </c>
      <c r="D14" s="243">
        <v>190</v>
      </c>
      <c r="E14" s="243">
        <v>370</v>
      </c>
      <c r="F14" s="122">
        <f t="shared" si="1"/>
        <v>1.9473684210526316</v>
      </c>
      <c r="G14" s="122">
        <v>0.4749679075738126</v>
      </c>
    </row>
    <row r="15" spans="1:7" ht="29.25" customHeight="1">
      <c r="A15" s="246" t="s">
        <v>20</v>
      </c>
      <c r="B15" s="243">
        <v>3842</v>
      </c>
      <c r="C15" s="247">
        <v>4500</v>
      </c>
      <c r="D15" s="243">
        <v>2250</v>
      </c>
      <c r="E15" s="243">
        <v>2841</v>
      </c>
      <c r="F15" s="122">
        <f t="shared" si="1"/>
        <v>1.2626666666666666</v>
      </c>
      <c r="G15" s="122">
        <v>0.7394586153045289</v>
      </c>
    </row>
    <row r="16" spans="1:7" ht="29.25" customHeight="1">
      <c r="A16" s="246" t="s">
        <v>21</v>
      </c>
      <c r="B16" s="243">
        <v>20</v>
      </c>
      <c r="C16" s="247">
        <v>20</v>
      </c>
      <c r="D16" s="243">
        <v>10</v>
      </c>
      <c r="E16" s="243">
        <v>18</v>
      </c>
      <c r="F16" s="122">
        <f t="shared" si="1"/>
        <v>1.8</v>
      </c>
      <c r="G16" s="122">
        <v>0.9</v>
      </c>
    </row>
    <row r="17" spans="1:7" ht="29.25" customHeight="1">
      <c r="A17" s="246" t="s">
        <v>22</v>
      </c>
      <c r="B17" s="243"/>
      <c r="C17" s="243"/>
      <c r="D17" s="243"/>
      <c r="E17" s="243"/>
      <c r="F17" s="244"/>
      <c r="G17" s="122"/>
    </row>
    <row r="18" spans="1:7" ht="29.25" customHeight="1">
      <c r="A18" s="246" t="s">
        <v>23</v>
      </c>
      <c r="B18" s="243"/>
      <c r="C18" s="243"/>
      <c r="D18" s="243"/>
      <c r="E18" s="243"/>
      <c r="F18" s="244"/>
      <c r="G18" s="122"/>
    </row>
    <row r="19" spans="1:7" ht="29.25" customHeight="1">
      <c r="A19" s="246" t="s">
        <v>24</v>
      </c>
      <c r="B19" s="243"/>
      <c r="C19" s="243"/>
      <c r="D19" s="243"/>
      <c r="E19" s="243"/>
      <c r="F19" s="244"/>
      <c r="G19" s="122"/>
    </row>
    <row r="20" spans="1:7" ht="29.25" customHeight="1">
      <c r="A20" s="246" t="s">
        <v>25</v>
      </c>
      <c r="B20" s="243"/>
      <c r="C20" s="243"/>
      <c r="D20" s="243"/>
      <c r="E20" s="243"/>
      <c r="F20" s="244"/>
      <c r="G20" s="122"/>
    </row>
    <row r="21" spans="1:7" s="240" customFormat="1" ht="29.25" customHeight="1">
      <c r="A21" s="245" t="s">
        <v>26</v>
      </c>
      <c r="B21" s="243"/>
      <c r="C21" s="243"/>
      <c r="D21" s="243"/>
      <c r="E21" s="243"/>
      <c r="F21" s="244"/>
      <c r="G21" s="122"/>
    </row>
    <row r="22" spans="1:7" ht="29.25" customHeight="1">
      <c r="A22" s="246" t="s">
        <v>27</v>
      </c>
      <c r="B22" s="243"/>
      <c r="C22" s="243"/>
      <c r="D22" s="243"/>
      <c r="E22" s="243"/>
      <c r="F22" s="244"/>
      <c r="G22" s="122"/>
    </row>
    <row r="23" spans="1:7" ht="29.25" customHeight="1">
      <c r="A23" s="246" t="s">
        <v>28</v>
      </c>
      <c r="B23" s="243"/>
      <c r="C23" s="243"/>
      <c r="D23" s="243"/>
      <c r="E23" s="243"/>
      <c r="F23" s="244"/>
      <c r="G23" s="122"/>
    </row>
    <row r="24" spans="1:7" ht="29.25" customHeight="1">
      <c r="A24" s="246" t="s">
        <v>29</v>
      </c>
      <c r="B24" s="243"/>
      <c r="C24" s="243"/>
      <c r="D24" s="243"/>
      <c r="E24" s="243"/>
      <c r="F24" s="244"/>
      <c r="G24" s="122"/>
    </row>
    <row r="25" spans="1:7" ht="29.25" customHeight="1">
      <c r="A25" s="246" t="s">
        <v>9</v>
      </c>
      <c r="B25" s="247">
        <f>B5</f>
        <v>51494</v>
      </c>
      <c r="C25" s="243">
        <f>C5</f>
        <v>53000</v>
      </c>
      <c r="D25" s="243">
        <f>D5</f>
        <v>26500</v>
      </c>
      <c r="E25" s="243">
        <f>E5</f>
        <v>24653</v>
      </c>
      <c r="F25" s="122">
        <f aca="true" t="shared" si="2" ref="F25:F28">E25/D25</f>
        <v>0.9303018867924528</v>
      </c>
      <c r="G25" s="122">
        <v>0.47875480638520995</v>
      </c>
    </row>
    <row r="26" spans="1:7" ht="29.25" customHeight="1">
      <c r="A26" s="246" t="s">
        <v>30</v>
      </c>
      <c r="B26" s="243"/>
      <c r="C26" s="249"/>
      <c r="D26" s="249">
        <v>8636</v>
      </c>
      <c r="E26" s="249">
        <v>8636</v>
      </c>
      <c r="F26" s="122">
        <f t="shared" si="2"/>
        <v>1</v>
      </c>
      <c r="G26" s="122"/>
    </row>
    <row r="27" spans="1:7" s="113" customFormat="1" ht="29.25" customHeight="1">
      <c r="A27" s="250" t="s">
        <v>31</v>
      </c>
      <c r="B27" s="251">
        <v>19770</v>
      </c>
      <c r="C27" s="251">
        <v>50350</v>
      </c>
      <c r="D27" s="251">
        <v>87236</v>
      </c>
      <c r="E27" s="251">
        <v>108891</v>
      </c>
      <c r="F27" s="252">
        <f t="shared" si="2"/>
        <v>1.2482346737585401</v>
      </c>
      <c r="G27" s="252">
        <v>5.507890743550835</v>
      </c>
    </row>
    <row r="28" spans="1:7" ht="29.25" customHeight="1">
      <c r="A28" s="123" t="s">
        <v>32</v>
      </c>
      <c r="B28" s="253">
        <v>11364</v>
      </c>
      <c r="C28" s="253"/>
      <c r="D28" s="253">
        <v>4843</v>
      </c>
      <c r="E28" s="253">
        <v>4841</v>
      </c>
      <c r="F28" s="122">
        <f t="shared" si="2"/>
        <v>0.9995870328308899</v>
      </c>
      <c r="G28" s="122">
        <v>0.42617036254839846</v>
      </c>
    </row>
    <row r="29" spans="1:7" ht="29.25" customHeight="1">
      <c r="A29" s="123" t="s">
        <v>33</v>
      </c>
      <c r="B29" s="253"/>
      <c r="C29" s="253"/>
      <c r="D29" s="253"/>
      <c r="E29" s="253"/>
      <c r="F29" s="122"/>
      <c r="G29" s="122"/>
    </row>
    <row r="30" spans="1:7" ht="29.25" customHeight="1">
      <c r="A30" s="123" t="s">
        <v>34</v>
      </c>
      <c r="B30" s="253"/>
      <c r="C30" s="253"/>
      <c r="D30" s="253"/>
      <c r="E30" s="253"/>
      <c r="F30" s="122"/>
      <c r="G30" s="122"/>
    </row>
    <row r="31" spans="1:7" ht="29.25" customHeight="1">
      <c r="A31" s="123" t="s">
        <v>35</v>
      </c>
      <c r="B31" s="253"/>
      <c r="C31" s="253"/>
      <c r="D31" s="253"/>
      <c r="E31" s="253"/>
      <c r="F31" s="122"/>
      <c r="G31" s="122"/>
    </row>
    <row r="32" spans="1:7" ht="29.25" customHeight="1">
      <c r="A32" s="123" t="s">
        <v>36</v>
      </c>
      <c r="B32" s="253">
        <f>B25+B27+B28</f>
        <v>82628</v>
      </c>
      <c r="C32" s="253">
        <f>SUM(C25:C31)</f>
        <v>103350</v>
      </c>
      <c r="D32" s="253">
        <f>SUM(D25:D31)</f>
        <v>127215</v>
      </c>
      <c r="E32" s="253">
        <f>SUM(E25:E31)</f>
        <v>147021</v>
      </c>
      <c r="F32" s="122">
        <f>E32/D32</f>
        <v>1.1556891875958024</v>
      </c>
      <c r="G32" s="122">
        <f>E32/B32</f>
        <v>1.779312097594036</v>
      </c>
    </row>
    <row r="33" spans="1:7" ht="29.25" customHeight="1">
      <c r="A33" s="123" t="s">
        <v>37</v>
      </c>
      <c r="B33" s="130"/>
      <c r="C33" s="130"/>
      <c r="D33" s="130"/>
      <c r="E33" s="130"/>
      <c r="F33" s="122"/>
      <c r="G33" s="122"/>
    </row>
    <row r="34" spans="1:7" ht="29.25" customHeight="1">
      <c r="A34" s="123" t="s">
        <v>38</v>
      </c>
      <c r="B34" s="130"/>
      <c r="C34" s="130"/>
      <c r="D34" s="130"/>
      <c r="E34" s="130"/>
      <c r="F34" s="122"/>
      <c r="G34" s="122"/>
    </row>
    <row r="35" spans="1:7" ht="29.25" customHeight="1">
      <c r="A35" s="123" t="s">
        <v>39</v>
      </c>
      <c r="B35" s="130"/>
      <c r="C35" s="130"/>
      <c r="D35" s="130"/>
      <c r="E35" s="130"/>
      <c r="F35" s="122"/>
      <c r="G35" s="122"/>
    </row>
    <row r="36" spans="1:7" ht="29.25" customHeight="1">
      <c r="A36" s="242" t="s">
        <v>36</v>
      </c>
      <c r="B36" s="130">
        <f aca="true" t="shared" si="3" ref="B36:G36">B32</f>
        <v>82628</v>
      </c>
      <c r="C36" s="130">
        <f t="shared" si="3"/>
        <v>103350</v>
      </c>
      <c r="D36" s="130">
        <f t="shared" si="3"/>
        <v>127215</v>
      </c>
      <c r="E36" s="130">
        <f t="shared" si="3"/>
        <v>147021</v>
      </c>
      <c r="F36" s="122">
        <f t="shared" si="3"/>
        <v>1.1556891875958024</v>
      </c>
      <c r="G36" s="122">
        <f t="shared" si="3"/>
        <v>1.779312097594036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</oddFooter>
  </headerFooter>
  <rowBreaks count="2" manualBreakCount="2">
    <brk id="15" max="6" man="1"/>
    <brk id="2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7"/>
  <sheetViews>
    <sheetView showGridLines="0" showZeros="0" view="pageBreakPreview" zoomScaleNormal="85" zoomScaleSheetLayoutView="100" workbookViewId="0" topLeftCell="A1">
      <pane ySplit="4" topLeftCell="A5" activePane="bottomLeft" state="frozen"/>
      <selection pane="bottomLeft" activeCell="E31" sqref="E31"/>
    </sheetView>
  </sheetViews>
  <sheetFormatPr defaultColWidth="9.00390625" defaultRowHeight="14.25"/>
  <cols>
    <col min="1" max="1" width="34.375" style="80" customWidth="1"/>
    <col min="2" max="2" width="12.875" style="80" customWidth="1"/>
    <col min="3" max="3" width="13.75390625" style="80" customWidth="1"/>
    <col min="4" max="4" width="13.125" style="80" customWidth="1"/>
    <col min="5" max="5" width="13.875" style="80" customWidth="1"/>
    <col min="6" max="7" width="15.875" style="80" customWidth="1"/>
    <col min="8" max="8" width="18.875" style="79" hidden="1" customWidth="1"/>
    <col min="9" max="9" width="9.00390625" style="79" hidden="1" customWidth="1"/>
    <col min="10" max="10" width="12.75390625" style="79" hidden="1" customWidth="1"/>
    <col min="11" max="11" width="14.75390625" style="79" hidden="1" customWidth="1"/>
    <col min="12" max="23" width="9.00390625" style="79" hidden="1" customWidth="1"/>
    <col min="24" max="25" width="9.00390625" style="79" customWidth="1"/>
    <col min="26" max="26" width="9.50390625" style="79" bestFit="1" customWidth="1"/>
    <col min="27" max="16384" width="9.00390625" style="79" customWidth="1"/>
  </cols>
  <sheetData>
    <row r="1" spans="1:23" s="76" customFormat="1" ht="48" customHeight="1">
      <c r="A1" s="81" t="s">
        <v>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7" s="31" customFormat="1" ht="14.25">
      <c r="A2" s="82"/>
      <c r="B2" s="82"/>
      <c r="C2" s="82"/>
      <c r="D2" s="82"/>
      <c r="E2" s="82"/>
      <c r="F2" s="82"/>
      <c r="G2" s="83" t="s">
        <v>1</v>
      </c>
    </row>
    <row r="3" spans="1:23" s="31" customFormat="1" ht="34.5" customHeight="1">
      <c r="A3" s="86" t="s">
        <v>2</v>
      </c>
      <c r="B3" s="86" t="s">
        <v>3</v>
      </c>
      <c r="C3" s="86" t="s">
        <v>4</v>
      </c>
      <c r="D3" s="86" t="s">
        <v>5</v>
      </c>
      <c r="E3" s="86" t="s">
        <v>6</v>
      </c>
      <c r="F3" s="86" t="s">
        <v>7</v>
      </c>
      <c r="G3" s="86" t="s">
        <v>8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s="32" customFormat="1" ht="34.5" customHeight="1">
      <c r="A4" s="86"/>
      <c r="B4" s="86"/>
      <c r="C4" s="86"/>
      <c r="D4" s="86"/>
      <c r="E4" s="86"/>
      <c r="F4" s="86"/>
      <c r="G4" s="86"/>
      <c r="H4" s="194"/>
      <c r="I4" s="194"/>
      <c r="J4" s="194"/>
      <c r="K4" s="194" t="s">
        <v>41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1:23" ht="28.5" customHeight="1">
      <c r="A5" s="195" t="s">
        <v>42</v>
      </c>
      <c r="B5" s="196">
        <f>SUM(B6:B26)</f>
        <v>49829</v>
      </c>
      <c r="C5" s="196">
        <f>SUM(C6:C26)</f>
        <v>74900</v>
      </c>
      <c r="D5" s="196">
        <f>SUM(D6:D26)</f>
        <v>115083</v>
      </c>
      <c r="E5" s="196">
        <f>SUM(E6:E26)</f>
        <v>110510</v>
      </c>
      <c r="F5" s="150">
        <f aca="true" t="shared" si="0" ref="F5:F8">E5/D5</f>
        <v>0.9602634620230616</v>
      </c>
      <c r="G5" s="90">
        <f aca="true" t="shared" si="1" ref="G5:G8">E5/B5</f>
        <v>2.2177848240984166</v>
      </c>
      <c r="H5" s="197"/>
      <c r="I5" s="197"/>
      <c r="J5" s="221"/>
      <c r="K5" s="222"/>
      <c r="L5" s="197"/>
      <c r="M5" s="197"/>
      <c r="N5" s="223"/>
      <c r="O5" s="224"/>
      <c r="P5" s="197"/>
      <c r="Q5" s="197"/>
      <c r="R5" s="197"/>
      <c r="S5" s="197"/>
      <c r="T5" s="197"/>
      <c r="U5" s="221"/>
      <c r="V5" s="197"/>
      <c r="W5" s="221"/>
    </row>
    <row r="6" spans="1:23" ht="28.5" customHeight="1">
      <c r="A6" s="198" t="s">
        <v>43</v>
      </c>
      <c r="B6" s="199">
        <v>3447</v>
      </c>
      <c r="C6" s="200">
        <v>4805</v>
      </c>
      <c r="D6" s="200">
        <v>7126</v>
      </c>
      <c r="E6" s="200">
        <v>5559</v>
      </c>
      <c r="F6" s="150">
        <f t="shared" si="0"/>
        <v>0.7801010384507437</v>
      </c>
      <c r="G6" s="90">
        <f t="shared" si="1"/>
        <v>1.6127067014795475</v>
      </c>
      <c r="H6" s="197"/>
      <c r="I6" s="197"/>
      <c r="J6" s="221"/>
      <c r="K6" s="197"/>
      <c r="L6" s="197"/>
      <c r="M6" s="197"/>
      <c r="N6" s="223"/>
      <c r="O6" s="224"/>
      <c r="P6" s="197"/>
      <c r="Q6" s="232"/>
      <c r="R6" s="197"/>
      <c r="S6" s="232"/>
      <c r="T6" s="197"/>
      <c r="U6" s="221"/>
      <c r="V6" s="197"/>
      <c r="W6" s="221"/>
    </row>
    <row r="7" spans="1:23" ht="28.5" customHeight="1">
      <c r="A7" s="198" t="s">
        <v>44</v>
      </c>
      <c r="B7" s="199">
        <v>346</v>
      </c>
      <c r="C7" s="200">
        <v>1150</v>
      </c>
      <c r="D7" s="200">
        <v>950</v>
      </c>
      <c r="E7" s="200">
        <v>272</v>
      </c>
      <c r="F7" s="150">
        <f t="shared" si="0"/>
        <v>0.2863157894736842</v>
      </c>
      <c r="G7" s="90">
        <f t="shared" si="1"/>
        <v>0.7861271676300579</v>
      </c>
      <c r="H7" s="197"/>
      <c r="I7" s="197"/>
      <c r="J7" s="221"/>
      <c r="K7" s="197"/>
      <c r="L7" s="197"/>
      <c r="M7" s="197"/>
      <c r="N7" s="223"/>
      <c r="O7" s="224"/>
      <c r="P7" s="197"/>
      <c r="Q7" s="232"/>
      <c r="R7" s="197"/>
      <c r="S7" s="232"/>
      <c r="T7" s="197"/>
      <c r="U7" s="221"/>
      <c r="V7" s="197"/>
      <c r="W7" s="221"/>
    </row>
    <row r="8" spans="1:23" s="193" customFormat="1" ht="28.5" customHeight="1">
      <c r="A8" s="198" t="s">
        <v>45</v>
      </c>
      <c r="B8" s="199">
        <v>6632</v>
      </c>
      <c r="C8" s="200">
        <v>8270</v>
      </c>
      <c r="D8" s="200">
        <v>10871</v>
      </c>
      <c r="E8" s="200">
        <v>9981</v>
      </c>
      <c r="F8" s="150">
        <f t="shared" si="0"/>
        <v>0.9181308067335112</v>
      </c>
      <c r="G8" s="90">
        <f t="shared" si="1"/>
        <v>1.5049758745476478</v>
      </c>
      <c r="H8" s="201"/>
      <c r="I8" s="201"/>
      <c r="J8" s="225"/>
      <c r="K8" s="201"/>
      <c r="L8" s="201"/>
      <c r="M8" s="201"/>
      <c r="N8" s="226"/>
      <c r="O8" s="227"/>
      <c r="P8" s="201"/>
      <c r="Q8" s="233"/>
      <c r="R8" s="201"/>
      <c r="S8" s="233"/>
      <c r="T8" s="201"/>
      <c r="U8" s="225"/>
      <c r="V8" s="201"/>
      <c r="W8" s="225"/>
    </row>
    <row r="9" spans="1:23" ht="28.5" customHeight="1">
      <c r="A9" s="198" t="s">
        <v>46</v>
      </c>
      <c r="B9" s="199"/>
      <c r="C9" s="200"/>
      <c r="D9" s="200"/>
      <c r="E9" s="200"/>
      <c r="F9" s="150"/>
      <c r="G9" s="90"/>
      <c r="H9" s="197"/>
      <c r="I9" s="197"/>
      <c r="J9" s="221"/>
      <c r="K9" s="197"/>
      <c r="L9" s="197"/>
      <c r="M9" s="197"/>
      <c r="N9" s="223"/>
      <c r="O9" s="224"/>
      <c r="P9" s="197"/>
      <c r="Q9" s="232"/>
      <c r="R9" s="197"/>
      <c r="S9" s="232"/>
      <c r="T9" s="197"/>
      <c r="U9" s="221"/>
      <c r="V9" s="197"/>
      <c r="W9" s="221"/>
    </row>
    <row r="10" spans="1:23" s="193" customFormat="1" ht="28.5" customHeight="1">
      <c r="A10" s="198" t="s">
        <v>47</v>
      </c>
      <c r="B10" s="199">
        <v>144</v>
      </c>
      <c r="C10" s="200">
        <v>456</v>
      </c>
      <c r="D10" s="200">
        <v>187</v>
      </c>
      <c r="E10" s="200">
        <v>162</v>
      </c>
      <c r="F10" s="150">
        <f aca="true" t="shared" si="2" ref="F10:F15">E10/D10</f>
        <v>0.8663101604278075</v>
      </c>
      <c r="G10" s="90">
        <f aca="true" t="shared" si="3" ref="G10:G15">E10/B10</f>
        <v>1.125</v>
      </c>
      <c r="H10" s="201"/>
      <c r="I10" s="201"/>
      <c r="J10" s="225"/>
      <c r="K10" s="201"/>
      <c r="L10" s="201"/>
      <c r="M10" s="201"/>
      <c r="N10" s="226"/>
      <c r="O10" s="227"/>
      <c r="P10" s="201"/>
      <c r="Q10" s="233"/>
      <c r="R10" s="201"/>
      <c r="S10" s="233"/>
      <c r="T10" s="201"/>
      <c r="U10" s="225"/>
      <c r="V10" s="201"/>
      <c r="W10" s="225"/>
    </row>
    <row r="11" spans="1:23" s="193" customFormat="1" ht="28.5" customHeight="1">
      <c r="A11" s="198" t="s">
        <v>48</v>
      </c>
      <c r="B11" s="199">
        <v>2390</v>
      </c>
      <c r="C11" s="200">
        <v>5508</v>
      </c>
      <c r="D11" s="200">
        <v>5281</v>
      </c>
      <c r="E11" s="200">
        <v>3582</v>
      </c>
      <c r="F11" s="150">
        <f t="shared" si="2"/>
        <v>0.6782806286688128</v>
      </c>
      <c r="G11" s="90">
        <f t="shared" si="3"/>
        <v>1.498744769874477</v>
      </c>
      <c r="H11" s="201"/>
      <c r="I11" s="201"/>
      <c r="J11" s="225"/>
      <c r="K11" s="201"/>
      <c r="L11" s="201"/>
      <c r="M11" s="201"/>
      <c r="N11" s="226"/>
      <c r="O11" s="227"/>
      <c r="P11" s="201"/>
      <c r="Q11" s="233"/>
      <c r="R11" s="201"/>
      <c r="S11" s="233"/>
      <c r="T11" s="201"/>
      <c r="U11" s="225"/>
      <c r="V11" s="201"/>
      <c r="W11" s="225"/>
    </row>
    <row r="12" spans="1:23" s="193" customFormat="1" ht="28.5" customHeight="1">
      <c r="A12" s="198" t="s">
        <v>49</v>
      </c>
      <c r="B12" s="199">
        <v>4126</v>
      </c>
      <c r="C12" s="200">
        <v>4176</v>
      </c>
      <c r="D12" s="200">
        <v>4375</v>
      </c>
      <c r="E12" s="200">
        <v>4327</v>
      </c>
      <c r="F12" s="150">
        <f t="shared" si="2"/>
        <v>0.9890285714285715</v>
      </c>
      <c r="G12" s="90">
        <f t="shared" si="3"/>
        <v>1.0487154629180804</v>
      </c>
      <c r="H12" s="201"/>
      <c r="I12" s="201"/>
      <c r="J12" s="225"/>
      <c r="K12" s="201"/>
      <c r="L12" s="201"/>
      <c r="M12" s="201"/>
      <c r="N12" s="226"/>
      <c r="O12" s="227"/>
      <c r="P12" s="201"/>
      <c r="Q12" s="233"/>
      <c r="R12" s="201"/>
      <c r="S12" s="233"/>
      <c r="T12" s="201"/>
      <c r="U12" s="225"/>
      <c r="V12" s="201"/>
      <c r="W12" s="225"/>
    </row>
    <row r="13" spans="1:23" s="193" customFormat="1" ht="28.5" customHeight="1">
      <c r="A13" s="198" t="s">
        <v>50</v>
      </c>
      <c r="B13" s="199">
        <v>3266</v>
      </c>
      <c r="C13" s="200">
        <v>10730</v>
      </c>
      <c r="D13" s="200">
        <v>10394</v>
      </c>
      <c r="E13" s="200">
        <v>5964</v>
      </c>
      <c r="F13" s="150">
        <f t="shared" si="2"/>
        <v>0.5737925726380604</v>
      </c>
      <c r="G13" s="90">
        <f t="shared" si="3"/>
        <v>1.826086956521739</v>
      </c>
      <c r="H13" s="201"/>
      <c r="I13" s="201"/>
      <c r="J13" s="225"/>
      <c r="K13" s="201"/>
      <c r="L13" s="201"/>
      <c r="M13" s="201"/>
      <c r="N13" s="226"/>
      <c r="O13" s="227"/>
      <c r="P13" s="201"/>
      <c r="Q13" s="233"/>
      <c r="R13" s="201"/>
      <c r="S13" s="233"/>
      <c r="T13" s="201"/>
      <c r="U13" s="225"/>
      <c r="V13" s="201"/>
      <c r="W13" s="225"/>
    </row>
    <row r="14" spans="1:23" s="193" customFormat="1" ht="28.5" customHeight="1">
      <c r="A14" s="198" t="s">
        <v>51</v>
      </c>
      <c r="B14" s="199">
        <v>21097</v>
      </c>
      <c r="C14" s="200">
        <v>20070</v>
      </c>
      <c r="D14" s="200">
        <v>41825</v>
      </c>
      <c r="E14" s="200">
        <v>63395</v>
      </c>
      <c r="F14" s="150">
        <f t="shared" si="2"/>
        <v>1.5157202630005977</v>
      </c>
      <c r="G14" s="90">
        <f t="shared" si="3"/>
        <v>3.004929610845144</v>
      </c>
      <c r="H14" s="201"/>
      <c r="I14" s="201"/>
      <c r="J14" s="225"/>
      <c r="K14" s="201"/>
      <c r="L14" s="201"/>
      <c r="M14" s="201"/>
      <c r="N14" s="226"/>
      <c r="O14" s="227"/>
      <c r="P14" s="201"/>
      <c r="Q14" s="233"/>
      <c r="R14" s="201"/>
      <c r="S14" s="233"/>
      <c r="T14" s="201"/>
      <c r="U14" s="225"/>
      <c r="V14" s="201"/>
      <c r="W14" s="225"/>
    </row>
    <row r="15" spans="1:23" s="193" customFormat="1" ht="28.5" customHeight="1">
      <c r="A15" s="198" t="s">
        <v>52</v>
      </c>
      <c r="B15" s="199">
        <v>3571</v>
      </c>
      <c r="C15" s="200">
        <v>10664</v>
      </c>
      <c r="D15" s="200">
        <v>10955</v>
      </c>
      <c r="E15" s="200">
        <v>13755</v>
      </c>
      <c r="F15" s="150">
        <f t="shared" si="2"/>
        <v>1.255591054313099</v>
      </c>
      <c r="G15" s="90">
        <f t="shared" si="3"/>
        <v>3.851862223466816</v>
      </c>
      <c r="H15" s="201"/>
      <c r="I15" s="201"/>
      <c r="J15" s="225"/>
      <c r="K15" s="201"/>
      <c r="L15" s="201"/>
      <c r="M15" s="201"/>
      <c r="N15" s="226"/>
      <c r="O15" s="227"/>
      <c r="P15" s="201"/>
      <c r="Q15" s="233"/>
      <c r="R15" s="201"/>
      <c r="S15" s="233"/>
      <c r="T15" s="201"/>
      <c r="U15" s="225"/>
      <c r="V15" s="201"/>
      <c r="W15" s="225"/>
    </row>
    <row r="16" spans="1:23" ht="28.5" customHeight="1">
      <c r="A16" s="198" t="s">
        <v>53</v>
      </c>
      <c r="B16" s="199"/>
      <c r="C16" s="200"/>
      <c r="D16" s="200"/>
      <c r="E16" s="200"/>
      <c r="F16" s="150"/>
      <c r="G16" s="90"/>
      <c r="H16" s="197"/>
      <c r="I16" s="197"/>
      <c r="J16" s="221"/>
      <c r="K16" s="197"/>
      <c r="L16" s="197"/>
      <c r="M16" s="197"/>
      <c r="N16" s="223"/>
      <c r="O16" s="224"/>
      <c r="P16" s="197"/>
      <c r="Q16" s="232"/>
      <c r="R16" s="197"/>
      <c r="S16" s="232"/>
      <c r="T16" s="197"/>
      <c r="U16" s="221"/>
      <c r="V16" s="197"/>
      <c r="W16" s="221"/>
    </row>
    <row r="17" spans="1:23" ht="28.5" customHeight="1">
      <c r="A17" s="198" t="s">
        <v>54</v>
      </c>
      <c r="B17" s="199">
        <v>4691</v>
      </c>
      <c r="C17" s="200">
        <v>2747</v>
      </c>
      <c r="D17" s="200">
        <v>22895</v>
      </c>
      <c r="E17" s="200">
        <v>3441</v>
      </c>
      <c r="F17" s="150">
        <f>E17/D17</f>
        <v>0.15029482419742302</v>
      </c>
      <c r="G17" s="90">
        <v>0.7335322958857386</v>
      </c>
      <c r="H17" s="197"/>
      <c r="I17" s="197"/>
      <c r="J17" s="221"/>
      <c r="K17" s="197"/>
      <c r="L17" s="197"/>
      <c r="M17" s="197"/>
      <c r="N17" s="223"/>
      <c r="O17" s="224"/>
      <c r="P17" s="197"/>
      <c r="Q17" s="232"/>
      <c r="R17" s="197"/>
      <c r="S17" s="232"/>
      <c r="T17" s="197"/>
      <c r="U17" s="221"/>
      <c r="V17" s="197"/>
      <c r="W17" s="221"/>
    </row>
    <row r="18" spans="1:23" ht="28.5" customHeight="1">
      <c r="A18" s="198" t="s">
        <v>55</v>
      </c>
      <c r="B18" s="199">
        <v>119</v>
      </c>
      <c r="C18" s="200">
        <v>224</v>
      </c>
      <c r="D18" s="200">
        <v>224</v>
      </c>
      <c r="E18" s="200">
        <v>72</v>
      </c>
      <c r="F18" s="150">
        <f>E18/D18</f>
        <v>0.32142857142857145</v>
      </c>
      <c r="G18" s="90">
        <v>0.6050420168067226</v>
      </c>
      <c r="H18" s="197"/>
      <c r="I18" s="197"/>
      <c r="J18" s="221"/>
      <c r="K18" s="197"/>
      <c r="L18" s="197"/>
      <c r="M18" s="197"/>
      <c r="N18" s="223"/>
      <c r="O18" s="224"/>
      <c r="P18" s="197"/>
      <c r="Q18" s="232"/>
      <c r="R18" s="197"/>
      <c r="S18" s="232"/>
      <c r="T18" s="197"/>
      <c r="U18" s="221"/>
      <c r="V18" s="197"/>
      <c r="W18" s="221"/>
    </row>
    <row r="19" spans="1:23" ht="27.75" customHeight="1">
      <c r="A19" s="198" t="s">
        <v>56</v>
      </c>
      <c r="B19" s="199"/>
      <c r="C19" s="200"/>
      <c r="D19" s="200"/>
      <c r="E19" s="200"/>
      <c r="F19" s="150"/>
      <c r="G19" s="90"/>
      <c r="H19" s="197"/>
      <c r="I19" s="197"/>
      <c r="J19" s="221"/>
      <c r="K19" s="197"/>
      <c r="L19" s="197"/>
      <c r="M19" s="197"/>
      <c r="N19" s="223"/>
      <c r="O19" s="224"/>
      <c r="P19" s="197"/>
      <c r="Q19" s="232"/>
      <c r="R19" s="197"/>
      <c r="S19" s="232"/>
      <c r="T19" s="197"/>
      <c r="U19" s="221"/>
      <c r="V19" s="197"/>
      <c r="W19" s="221"/>
    </row>
    <row r="20" spans="1:23" ht="28.5" customHeight="1">
      <c r="A20" s="198" t="s">
        <v>57</v>
      </c>
      <c r="B20" s="199"/>
      <c r="C20" s="200">
        <v>100</v>
      </c>
      <c r="D20" s="200"/>
      <c r="E20" s="200"/>
      <c r="F20" s="150"/>
      <c r="G20" s="90"/>
      <c r="H20" s="197"/>
      <c r="I20" s="197"/>
      <c r="J20" s="221"/>
      <c r="K20" s="197"/>
      <c r="L20" s="197"/>
      <c r="M20" s="197"/>
      <c r="N20" s="223"/>
      <c r="O20" s="224"/>
      <c r="P20" s="197"/>
      <c r="Q20" s="232"/>
      <c r="R20" s="197"/>
      <c r="S20" s="232"/>
      <c r="T20" s="197"/>
      <c r="U20" s="221"/>
      <c r="V20" s="197"/>
      <c r="W20" s="221"/>
    </row>
    <row r="21" spans="1:23" ht="28.5" customHeight="1">
      <c r="A21" s="198" t="s">
        <v>58</v>
      </c>
      <c r="B21" s="199"/>
      <c r="C21" s="199"/>
      <c r="D21" s="199"/>
      <c r="E21" s="199"/>
      <c r="F21" s="90"/>
      <c r="G21" s="90"/>
      <c r="H21" s="197"/>
      <c r="I21" s="197"/>
      <c r="J21" s="221"/>
      <c r="K21" s="197"/>
      <c r="L21" s="197"/>
      <c r="M21" s="197"/>
      <c r="N21" s="223"/>
      <c r="O21" s="224"/>
      <c r="P21" s="197"/>
      <c r="Q21" s="232"/>
      <c r="R21" s="197"/>
      <c r="S21" s="232"/>
      <c r="T21" s="197"/>
      <c r="U21" s="221"/>
      <c r="V21" s="197"/>
      <c r="W21" s="221"/>
    </row>
    <row r="22" spans="1:23" ht="28.5" customHeight="1">
      <c r="A22" s="198" t="s">
        <v>59</v>
      </c>
      <c r="B22" s="199"/>
      <c r="C22" s="199"/>
      <c r="D22" s="199"/>
      <c r="E22" s="199"/>
      <c r="F22" s="90"/>
      <c r="G22" s="90"/>
      <c r="H22" s="197"/>
      <c r="I22" s="197"/>
      <c r="J22" s="221"/>
      <c r="K22" s="197"/>
      <c r="L22" s="197"/>
      <c r="M22" s="197"/>
      <c r="N22" s="223"/>
      <c r="O22" s="224"/>
      <c r="P22" s="197"/>
      <c r="Q22" s="232"/>
      <c r="R22" s="197"/>
      <c r="S22" s="232"/>
      <c r="T22" s="197"/>
      <c r="U22" s="221"/>
      <c r="V22" s="197"/>
      <c r="W22" s="221"/>
    </row>
    <row r="23" spans="1:23" ht="28.5" customHeight="1">
      <c r="A23" s="198" t="s">
        <v>60</v>
      </c>
      <c r="B23" s="199"/>
      <c r="C23" s="199"/>
      <c r="D23" s="199"/>
      <c r="E23" s="199"/>
      <c r="F23" s="90"/>
      <c r="G23" s="90"/>
      <c r="H23" s="197"/>
      <c r="I23" s="197"/>
      <c r="J23" s="221"/>
      <c r="K23" s="197"/>
      <c r="L23" s="197"/>
      <c r="M23" s="197"/>
      <c r="N23" s="223"/>
      <c r="O23" s="224"/>
      <c r="P23" s="197"/>
      <c r="Q23" s="232"/>
      <c r="R23" s="197"/>
      <c r="S23" s="232"/>
      <c r="T23" s="197"/>
      <c r="U23" s="221"/>
      <c r="V23" s="197"/>
      <c r="W23" s="221"/>
    </row>
    <row r="24" spans="1:23" ht="28.5" customHeight="1">
      <c r="A24" s="198" t="s">
        <v>61</v>
      </c>
      <c r="B24" s="199"/>
      <c r="C24" s="199"/>
      <c r="D24" s="199"/>
      <c r="E24" s="199"/>
      <c r="F24" s="90"/>
      <c r="G24" s="90"/>
      <c r="H24" s="197"/>
      <c r="I24" s="197"/>
      <c r="J24" s="221"/>
      <c r="K24" s="197"/>
      <c r="L24" s="197"/>
      <c r="M24" s="197"/>
      <c r="N24" s="223"/>
      <c r="O24" s="224"/>
      <c r="P24" s="197"/>
      <c r="Q24" s="232"/>
      <c r="R24" s="197"/>
      <c r="S24" s="232"/>
      <c r="T24" s="197"/>
      <c r="U24" s="221"/>
      <c r="V24" s="197"/>
      <c r="W24" s="221"/>
    </row>
    <row r="25" spans="1:23" ht="28.5" customHeight="1">
      <c r="A25" s="198" t="s">
        <v>62</v>
      </c>
      <c r="B25" s="199"/>
      <c r="C25" s="199"/>
      <c r="D25" s="199"/>
      <c r="E25" s="199"/>
      <c r="F25" s="122"/>
      <c r="G25" s="90"/>
      <c r="H25" s="202"/>
      <c r="I25" s="202"/>
      <c r="J25" s="202"/>
      <c r="K25" s="202"/>
      <c r="L25" s="202"/>
      <c r="M25" s="202"/>
      <c r="N25" s="228"/>
      <c r="O25" s="229"/>
      <c r="P25" s="202"/>
      <c r="Q25" s="234"/>
      <c r="R25" s="202"/>
      <c r="S25" s="234"/>
      <c r="T25" s="202"/>
      <c r="U25" s="235"/>
      <c r="V25" s="202"/>
      <c r="W25" s="202"/>
    </row>
    <row r="26" spans="1:23" ht="28.5" customHeight="1">
      <c r="A26" s="198" t="s">
        <v>63</v>
      </c>
      <c r="B26" s="89"/>
      <c r="C26" s="199">
        <v>6000</v>
      </c>
      <c r="D26" s="203"/>
      <c r="E26" s="89"/>
      <c r="F26" s="122"/>
      <c r="G26" s="90"/>
      <c r="H26" s="204"/>
      <c r="I26" s="204"/>
      <c r="J26" s="204"/>
      <c r="K26" s="204"/>
      <c r="L26" s="204"/>
      <c r="M26" s="204"/>
      <c r="N26" s="230"/>
      <c r="O26" s="231"/>
      <c r="P26" s="204"/>
      <c r="Q26" s="236"/>
      <c r="R26" s="204"/>
      <c r="S26" s="236"/>
      <c r="T26" s="204"/>
      <c r="U26" s="237"/>
      <c r="V26" s="204"/>
      <c r="W26" s="204"/>
    </row>
    <row r="27" spans="1:26" ht="28.5" customHeight="1">
      <c r="A27" s="205" t="s">
        <v>36</v>
      </c>
      <c r="B27" s="206">
        <v>82628</v>
      </c>
      <c r="C27" s="207">
        <v>103350</v>
      </c>
      <c r="D27" s="207">
        <v>127215</v>
      </c>
      <c r="E27" s="207">
        <v>147021</v>
      </c>
      <c r="F27" s="208">
        <v>1.1556891875958024</v>
      </c>
      <c r="G27" s="209">
        <f aca="true" t="shared" si="4" ref="G27:G29">E27/B27</f>
        <v>1.779312097594036</v>
      </c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Z27" s="238"/>
    </row>
    <row r="28" spans="1:23" ht="28.5" customHeight="1">
      <c r="A28" s="211" t="s">
        <v>64</v>
      </c>
      <c r="B28" s="212">
        <v>49829</v>
      </c>
      <c r="C28" s="213">
        <v>74900</v>
      </c>
      <c r="D28" s="213">
        <v>115083</v>
      </c>
      <c r="E28" s="213">
        <v>110510</v>
      </c>
      <c r="F28" s="150">
        <f aca="true" t="shared" si="5" ref="F28:F32">E28/D28</f>
        <v>0.9602634620230616</v>
      </c>
      <c r="G28" s="209">
        <f t="shared" si="4"/>
        <v>2.2177848240984166</v>
      </c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</row>
    <row r="29" spans="1:23" ht="28.5" customHeight="1">
      <c r="A29" s="211" t="s">
        <v>65</v>
      </c>
      <c r="B29" s="212">
        <v>27958</v>
      </c>
      <c r="C29" s="214">
        <v>27750</v>
      </c>
      <c r="D29" s="200">
        <v>1037</v>
      </c>
      <c r="E29" s="214">
        <v>1247</v>
      </c>
      <c r="F29" s="150">
        <f t="shared" si="5"/>
        <v>1.2025072324011572</v>
      </c>
      <c r="G29" s="209">
        <f t="shared" si="4"/>
        <v>0.04460261821303384</v>
      </c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</row>
    <row r="30" spans="1:23" ht="28.5" customHeight="1">
      <c r="A30" s="211" t="s">
        <v>66</v>
      </c>
      <c r="B30" s="212"/>
      <c r="C30" s="214"/>
      <c r="D30" s="200"/>
      <c r="E30" s="214"/>
      <c r="F30" s="150"/>
      <c r="G30" s="209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</row>
    <row r="31" spans="1:23" ht="28.5" customHeight="1">
      <c r="A31" s="211" t="s">
        <v>67</v>
      </c>
      <c r="B31" s="212"/>
      <c r="C31" s="215"/>
      <c r="D31" s="200">
        <v>8000</v>
      </c>
      <c r="E31" s="214">
        <v>35264</v>
      </c>
      <c r="F31" s="150">
        <f t="shared" si="5"/>
        <v>4.408</v>
      </c>
      <c r="G31" s="209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</row>
    <row r="32" spans="1:23" ht="28.5" customHeight="1">
      <c r="A32" s="216" t="s">
        <v>68</v>
      </c>
      <c r="B32" s="217">
        <f>B27-B28-B29</f>
        <v>4841</v>
      </c>
      <c r="C32" s="217">
        <f>C27-C28-C29</f>
        <v>700</v>
      </c>
      <c r="D32" s="217">
        <f>D27-D28-D29-D31</f>
        <v>3095</v>
      </c>
      <c r="E32" s="217">
        <f>E27-E28-E29-E31</f>
        <v>0</v>
      </c>
      <c r="F32" s="150">
        <f t="shared" si="5"/>
        <v>0</v>
      </c>
      <c r="G32" s="209">
        <f>E32/B32</f>
        <v>0</v>
      </c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</row>
    <row r="33" spans="1:23" ht="28.5" customHeight="1">
      <c r="A33" s="218" t="s">
        <v>69</v>
      </c>
      <c r="B33" s="217"/>
      <c r="C33" s="212"/>
      <c r="D33" s="199"/>
      <c r="E33" s="217"/>
      <c r="F33" s="90"/>
      <c r="G33" s="90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</row>
    <row r="34" spans="1:2" ht="24" customHeight="1">
      <c r="A34" s="82"/>
      <c r="B34" s="82"/>
    </row>
    <row r="35" ht="24" customHeight="1"/>
    <row r="36" ht="24" customHeight="1"/>
    <row r="37" spans="3:4" ht="24" customHeight="1">
      <c r="C37" s="219"/>
      <c r="D37" s="220"/>
    </row>
    <row r="38" ht="24" customHeight="1"/>
  </sheetData>
  <sheetProtection/>
  <mergeCells count="8">
    <mergeCell ref="A1:W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&amp;C第 &amp;P 页</oddFooter>
  </headerFooter>
  <rowBreaks count="1" manualBreakCount="1">
    <brk id="16" max="2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44"/>
  <sheetViews>
    <sheetView showGridLines="0" showZeros="0" workbookViewId="0" topLeftCell="A1">
      <selection activeCell="G19" sqref="G19"/>
    </sheetView>
  </sheetViews>
  <sheetFormatPr defaultColWidth="9.125" defaultRowHeight="14.25"/>
  <cols>
    <col min="1" max="1" width="51.625" style="174" customWidth="1"/>
    <col min="2" max="2" width="31.75390625" style="174" customWidth="1"/>
  </cols>
  <sheetData>
    <row r="1" spans="1:2" ht="38.25" customHeight="1">
      <c r="A1" s="187" t="s">
        <v>72</v>
      </c>
      <c r="B1" s="187"/>
    </row>
    <row r="2" spans="1:2" ht="18" customHeight="1">
      <c r="A2" s="188"/>
      <c r="B2" s="189"/>
    </row>
    <row r="3" spans="1:2" ht="18" customHeight="1">
      <c r="A3" s="188"/>
      <c r="B3" s="190" t="s">
        <v>73</v>
      </c>
    </row>
    <row r="4" spans="1:2" ht="16.5" customHeight="1">
      <c r="A4" s="179" t="s">
        <v>74</v>
      </c>
      <c r="B4" s="180" t="s">
        <v>6</v>
      </c>
    </row>
    <row r="5" spans="1:2" ht="16.5" customHeight="1">
      <c r="A5" s="191" t="s">
        <v>75</v>
      </c>
      <c r="B5" s="182">
        <f>B6+B259+B292+B311+B432+B487+B543+B592+B709+B781+B859+B883+B1013+B1077+B1153+B1180+B1209+B1219+B1298+B1316+B1369+B1372+B1380</f>
        <v>1105103625.19</v>
      </c>
    </row>
    <row r="6" spans="1:2" ht="16.5" customHeight="1">
      <c r="A6" s="191" t="s">
        <v>76</v>
      </c>
      <c r="B6" s="182">
        <f>SUM(B7,B19,B28,B40,B52,B63,B74,B86,B95,B105,B120,B129,B140,B152,B162,B175,B182,B189,B198,B204,B211,B219,B226,B232,B238,B244,B250,B256)</f>
        <v>55589258</v>
      </c>
    </row>
    <row r="7" spans="1:2" ht="16.5" customHeight="1">
      <c r="A7" s="191" t="s">
        <v>77</v>
      </c>
      <c r="B7" s="182">
        <f>SUM(B8:B18)</f>
        <v>0</v>
      </c>
    </row>
    <row r="8" spans="1:2" ht="16.5" customHeight="1">
      <c r="A8" s="192" t="s">
        <v>78</v>
      </c>
      <c r="B8" s="182"/>
    </row>
    <row r="9" spans="1:2" ht="16.5" customHeight="1">
      <c r="A9" s="192" t="s">
        <v>79</v>
      </c>
      <c r="B9" s="182"/>
    </row>
    <row r="10" spans="1:2" ht="16.5" customHeight="1">
      <c r="A10" s="192" t="s">
        <v>80</v>
      </c>
      <c r="B10" s="182"/>
    </row>
    <row r="11" spans="1:2" ht="16.5" customHeight="1">
      <c r="A11" s="192" t="s">
        <v>81</v>
      </c>
      <c r="B11" s="182"/>
    </row>
    <row r="12" spans="1:2" ht="16.5" customHeight="1">
      <c r="A12" s="192" t="s">
        <v>82</v>
      </c>
      <c r="B12" s="182"/>
    </row>
    <row r="13" spans="1:2" ht="16.5" customHeight="1">
      <c r="A13" s="192" t="s">
        <v>83</v>
      </c>
      <c r="B13" s="182"/>
    </row>
    <row r="14" spans="1:2" ht="16.5" customHeight="1">
      <c r="A14" s="192" t="s">
        <v>84</v>
      </c>
      <c r="B14" s="182"/>
    </row>
    <row r="15" spans="1:2" ht="16.5" customHeight="1">
      <c r="A15" s="192" t="s">
        <v>85</v>
      </c>
      <c r="B15" s="182"/>
    </row>
    <row r="16" spans="1:2" ht="16.5" customHeight="1">
      <c r="A16" s="192" t="s">
        <v>86</v>
      </c>
      <c r="B16" s="182"/>
    </row>
    <row r="17" spans="1:2" ht="16.5" customHeight="1">
      <c r="A17" s="192" t="s">
        <v>87</v>
      </c>
      <c r="B17" s="182"/>
    </row>
    <row r="18" spans="1:2" ht="16.5" customHeight="1">
      <c r="A18" s="192" t="s">
        <v>88</v>
      </c>
      <c r="B18" s="182"/>
    </row>
    <row r="19" spans="1:2" ht="16.5" customHeight="1">
      <c r="A19" s="191" t="s">
        <v>89</v>
      </c>
      <c r="B19" s="182">
        <f>SUM(B20:B27)</f>
        <v>0</v>
      </c>
    </row>
    <row r="20" spans="1:2" ht="16.5" customHeight="1">
      <c r="A20" s="192" t="s">
        <v>78</v>
      </c>
      <c r="B20" s="182"/>
    </row>
    <row r="21" spans="1:2" ht="16.5" customHeight="1">
      <c r="A21" s="192" t="s">
        <v>79</v>
      </c>
      <c r="B21" s="182"/>
    </row>
    <row r="22" spans="1:2" ht="16.5" customHeight="1">
      <c r="A22" s="192" t="s">
        <v>80</v>
      </c>
      <c r="B22" s="182"/>
    </row>
    <row r="23" spans="1:2" ht="16.5" customHeight="1">
      <c r="A23" s="192" t="s">
        <v>90</v>
      </c>
      <c r="B23" s="182"/>
    </row>
    <row r="24" spans="1:2" ht="16.5" customHeight="1">
      <c r="A24" s="192" t="s">
        <v>91</v>
      </c>
      <c r="B24" s="182"/>
    </row>
    <row r="25" spans="1:2" ht="16.5" customHeight="1">
      <c r="A25" s="192" t="s">
        <v>92</v>
      </c>
      <c r="B25" s="182"/>
    </row>
    <row r="26" spans="1:2" ht="16.5" customHeight="1">
      <c r="A26" s="192" t="s">
        <v>87</v>
      </c>
      <c r="B26" s="182"/>
    </row>
    <row r="27" spans="1:2" ht="16.5" customHeight="1">
      <c r="A27" s="192" t="s">
        <v>93</v>
      </c>
      <c r="B27" s="182"/>
    </row>
    <row r="28" spans="1:2" ht="16.5" customHeight="1">
      <c r="A28" s="191" t="s">
        <v>94</v>
      </c>
      <c r="B28" s="182">
        <f>SUM(B29:B39)</f>
        <v>46432649.08</v>
      </c>
    </row>
    <row r="29" spans="1:2" ht="16.5" customHeight="1">
      <c r="A29" s="192" t="s">
        <v>78</v>
      </c>
      <c r="B29" s="182">
        <v>43187638.65</v>
      </c>
    </row>
    <row r="30" spans="1:2" ht="16.5" customHeight="1">
      <c r="A30" s="192" t="s">
        <v>79</v>
      </c>
      <c r="B30" s="182">
        <v>0</v>
      </c>
    </row>
    <row r="31" spans="1:2" ht="16.5" customHeight="1">
      <c r="A31" s="192" t="s">
        <v>80</v>
      </c>
      <c r="B31" s="182">
        <v>0</v>
      </c>
    </row>
    <row r="32" spans="1:2" ht="16.5" customHeight="1">
      <c r="A32" s="192" t="s">
        <v>95</v>
      </c>
      <c r="B32" s="182">
        <v>0</v>
      </c>
    </row>
    <row r="33" spans="1:2" ht="16.5" customHeight="1">
      <c r="A33" s="192" t="s">
        <v>96</v>
      </c>
      <c r="B33" s="182">
        <v>0</v>
      </c>
    </row>
    <row r="34" spans="1:2" ht="16.5" customHeight="1">
      <c r="A34" s="192" t="s">
        <v>97</v>
      </c>
      <c r="B34" s="182">
        <v>0</v>
      </c>
    </row>
    <row r="35" spans="1:2" ht="16.5" customHeight="1">
      <c r="A35" s="192" t="s">
        <v>98</v>
      </c>
      <c r="B35" s="182">
        <v>0</v>
      </c>
    </row>
    <row r="36" spans="1:2" ht="16.5" customHeight="1">
      <c r="A36" s="192" t="s">
        <v>99</v>
      </c>
      <c r="B36" s="182">
        <v>0</v>
      </c>
    </row>
    <row r="37" spans="1:2" ht="16.5" customHeight="1">
      <c r="A37" s="192" t="s">
        <v>100</v>
      </c>
      <c r="B37" s="182">
        <v>0</v>
      </c>
    </row>
    <row r="38" spans="1:2" ht="16.5" customHeight="1">
      <c r="A38" s="192" t="s">
        <v>87</v>
      </c>
      <c r="B38" s="182">
        <v>3245010.43</v>
      </c>
    </row>
    <row r="39" spans="1:2" ht="16.5" customHeight="1">
      <c r="A39" s="192" t="s">
        <v>101</v>
      </c>
      <c r="B39" s="182"/>
    </row>
    <row r="40" spans="1:2" ht="16.5" customHeight="1">
      <c r="A40" s="191" t="s">
        <v>102</v>
      </c>
      <c r="B40" s="182">
        <f>SUM(B41:B51)</f>
        <v>0</v>
      </c>
    </row>
    <row r="41" spans="1:2" ht="16.5" customHeight="1">
      <c r="A41" s="192" t="s">
        <v>78</v>
      </c>
      <c r="B41" s="182"/>
    </row>
    <row r="42" spans="1:2" ht="16.5" customHeight="1">
      <c r="A42" s="192" t="s">
        <v>79</v>
      </c>
      <c r="B42" s="182"/>
    </row>
    <row r="43" spans="1:2" ht="16.5" customHeight="1">
      <c r="A43" s="192" t="s">
        <v>80</v>
      </c>
      <c r="B43" s="182"/>
    </row>
    <row r="44" spans="1:2" ht="16.5" customHeight="1">
      <c r="A44" s="192" t="s">
        <v>103</v>
      </c>
      <c r="B44" s="182"/>
    </row>
    <row r="45" spans="1:2" ht="16.5" customHeight="1">
      <c r="A45" s="192" t="s">
        <v>104</v>
      </c>
      <c r="B45" s="182"/>
    </row>
    <row r="46" spans="1:2" ht="16.5" customHeight="1">
      <c r="A46" s="192" t="s">
        <v>105</v>
      </c>
      <c r="B46" s="182"/>
    </row>
    <row r="47" spans="1:2" ht="16.5" customHeight="1">
      <c r="A47" s="192" t="s">
        <v>106</v>
      </c>
      <c r="B47" s="182"/>
    </row>
    <row r="48" spans="1:2" ht="16.5" customHeight="1">
      <c r="A48" s="192" t="s">
        <v>107</v>
      </c>
      <c r="B48" s="182"/>
    </row>
    <row r="49" spans="1:2" ht="16.5" customHeight="1">
      <c r="A49" s="192" t="s">
        <v>108</v>
      </c>
      <c r="B49" s="182"/>
    </row>
    <row r="50" spans="1:2" ht="16.5" customHeight="1">
      <c r="A50" s="192" t="s">
        <v>87</v>
      </c>
      <c r="B50" s="182"/>
    </row>
    <row r="51" spans="1:2" ht="16.5" customHeight="1">
      <c r="A51" s="192" t="s">
        <v>109</v>
      </c>
      <c r="B51" s="182"/>
    </row>
    <row r="52" spans="1:2" ht="16.5" customHeight="1">
      <c r="A52" s="191" t="s">
        <v>110</v>
      </c>
      <c r="B52" s="182">
        <f>SUM(B53:B62)</f>
        <v>316155.28</v>
      </c>
    </row>
    <row r="53" spans="1:2" ht="16.5" customHeight="1">
      <c r="A53" s="192" t="s">
        <v>78</v>
      </c>
      <c r="B53" s="182">
        <v>188355.28</v>
      </c>
    </row>
    <row r="54" spans="1:2" ht="16.5" customHeight="1">
      <c r="A54" s="192" t="s">
        <v>79</v>
      </c>
      <c r="B54" s="182">
        <v>0</v>
      </c>
    </row>
    <row r="55" spans="1:2" ht="16.5" customHeight="1">
      <c r="A55" s="192" t="s">
        <v>80</v>
      </c>
      <c r="B55" s="182">
        <v>0</v>
      </c>
    </row>
    <row r="56" spans="1:2" ht="16.5" customHeight="1">
      <c r="A56" s="192" t="s">
        <v>111</v>
      </c>
      <c r="B56" s="182">
        <v>0</v>
      </c>
    </row>
    <row r="57" spans="1:2" ht="16.5" customHeight="1">
      <c r="A57" s="192" t="s">
        <v>112</v>
      </c>
      <c r="B57" s="182">
        <v>45000</v>
      </c>
    </row>
    <row r="58" spans="1:2" ht="16.5" customHeight="1">
      <c r="A58" s="192" t="s">
        <v>113</v>
      </c>
      <c r="B58" s="182">
        <v>0</v>
      </c>
    </row>
    <row r="59" spans="1:2" ht="16.5" customHeight="1">
      <c r="A59" s="192" t="s">
        <v>114</v>
      </c>
      <c r="B59" s="182">
        <v>0</v>
      </c>
    </row>
    <row r="60" spans="1:2" ht="16.5" customHeight="1">
      <c r="A60" s="192" t="s">
        <v>115</v>
      </c>
      <c r="B60" s="182">
        <v>82800</v>
      </c>
    </row>
    <row r="61" spans="1:2" ht="16.5" customHeight="1">
      <c r="A61" s="192" t="s">
        <v>87</v>
      </c>
      <c r="B61" s="182">
        <v>0</v>
      </c>
    </row>
    <row r="62" spans="1:2" ht="16.5" customHeight="1">
      <c r="A62" s="192" t="s">
        <v>116</v>
      </c>
      <c r="B62" s="182"/>
    </row>
    <row r="63" spans="1:2" ht="16.5" customHeight="1">
      <c r="A63" s="191" t="s">
        <v>117</v>
      </c>
      <c r="B63" s="182">
        <f>SUM(B64:B73)</f>
        <v>0</v>
      </c>
    </row>
    <row r="64" spans="1:2" ht="16.5" customHeight="1">
      <c r="A64" s="192" t="s">
        <v>78</v>
      </c>
      <c r="B64" s="182"/>
    </row>
    <row r="65" spans="1:2" ht="16.5" customHeight="1">
      <c r="A65" s="192" t="s">
        <v>79</v>
      </c>
      <c r="B65" s="182"/>
    </row>
    <row r="66" spans="1:2" ht="16.5" customHeight="1">
      <c r="A66" s="192" t="s">
        <v>80</v>
      </c>
      <c r="B66" s="182"/>
    </row>
    <row r="67" spans="1:2" ht="16.5" customHeight="1">
      <c r="A67" s="192" t="s">
        <v>118</v>
      </c>
      <c r="B67" s="182"/>
    </row>
    <row r="68" spans="1:2" ht="16.5" customHeight="1">
      <c r="A68" s="192" t="s">
        <v>119</v>
      </c>
      <c r="B68" s="182"/>
    </row>
    <row r="69" spans="1:2" ht="16.5" customHeight="1">
      <c r="A69" s="192" t="s">
        <v>120</v>
      </c>
      <c r="B69" s="182"/>
    </row>
    <row r="70" spans="1:2" ht="16.5" customHeight="1">
      <c r="A70" s="192" t="s">
        <v>121</v>
      </c>
      <c r="B70" s="182"/>
    </row>
    <row r="71" spans="1:2" ht="16.5" customHeight="1">
      <c r="A71" s="192" t="s">
        <v>122</v>
      </c>
      <c r="B71" s="182"/>
    </row>
    <row r="72" spans="1:2" ht="16.5" customHeight="1">
      <c r="A72" s="192" t="s">
        <v>87</v>
      </c>
      <c r="B72" s="182"/>
    </row>
    <row r="73" spans="1:2" ht="16.5" customHeight="1">
      <c r="A73" s="192" t="s">
        <v>123</v>
      </c>
      <c r="B73" s="182"/>
    </row>
    <row r="74" spans="1:2" ht="16.5" customHeight="1">
      <c r="A74" s="191" t="s">
        <v>124</v>
      </c>
      <c r="B74" s="182">
        <f>SUM(B75:B85)</f>
        <v>0</v>
      </c>
    </row>
    <row r="75" spans="1:2" ht="16.5" customHeight="1">
      <c r="A75" s="192" t="s">
        <v>78</v>
      </c>
      <c r="B75" s="182"/>
    </row>
    <row r="76" spans="1:2" ht="16.5" customHeight="1">
      <c r="A76" s="192" t="s">
        <v>79</v>
      </c>
      <c r="B76" s="182"/>
    </row>
    <row r="77" spans="1:2" ht="16.5" customHeight="1">
      <c r="A77" s="192" t="s">
        <v>80</v>
      </c>
      <c r="B77" s="182"/>
    </row>
    <row r="78" spans="1:2" ht="16.5" customHeight="1">
      <c r="A78" s="192" t="s">
        <v>125</v>
      </c>
      <c r="B78" s="182"/>
    </row>
    <row r="79" spans="1:2" ht="16.5" customHeight="1">
      <c r="A79" s="192" t="s">
        <v>126</v>
      </c>
      <c r="B79" s="182"/>
    </row>
    <row r="80" spans="1:2" ht="16.5" customHeight="1">
      <c r="A80" s="192" t="s">
        <v>127</v>
      </c>
      <c r="B80" s="182"/>
    </row>
    <row r="81" spans="1:2" ht="16.5" customHeight="1">
      <c r="A81" s="192" t="s">
        <v>128</v>
      </c>
      <c r="B81" s="182"/>
    </row>
    <row r="82" spans="1:2" ht="16.5" customHeight="1">
      <c r="A82" s="192" t="s">
        <v>129</v>
      </c>
      <c r="B82" s="182"/>
    </row>
    <row r="83" spans="1:2" ht="16.5" customHeight="1">
      <c r="A83" s="192" t="s">
        <v>121</v>
      </c>
      <c r="B83" s="182"/>
    </row>
    <row r="84" spans="1:2" ht="16.5" customHeight="1">
      <c r="A84" s="192" t="s">
        <v>87</v>
      </c>
      <c r="B84" s="182"/>
    </row>
    <row r="85" spans="1:2" ht="16.5" customHeight="1">
      <c r="A85" s="192" t="s">
        <v>130</v>
      </c>
      <c r="B85" s="182"/>
    </row>
    <row r="86" spans="1:2" ht="16.5" customHeight="1">
      <c r="A86" s="191" t="s">
        <v>131</v>
      </c>
      <c r="B86" s="182">
        <f>SUM(B87:B94)</f>
        <v>0</v>
      </c>
    </row>
    <row r="87" spans="1:2" ht="16.5" customHeight="1">
      <c r="A87" s="192" t="s">
        <v>78</v>
      </c>
      <c r="B87" s="182"/>
    </row>
    <row r="88" spans="1:2" ht="16.5" customHeight="1">
      <c r="A88" s="192" t="s">
        <v>79</v>
      </c>
      <c r="B88" s="182"/>
    </row>
    <row r="89" spans="1:2" ht="16.5" customHeight="1">
      <c r="A89" s="192" t="s">
        <v>80</v>
      </c>
      <c r="B89" s="182"/>
    </row>
    <row r="90" spans="1:2" ht="16.5" customHeight="1">
      <c r="A90" s="192" t="s">
        <v>132</v>
      </c>
      <c r="B90" s="182"/>
    </row>
    <row r="91" spans="1:2" ht="16.5" customHeight="1">
      <c r="A91" s="192" t="s">
        <v>133</v>
      </c>
      <c r="B91" s="182"/>
    </row>
    <row r="92" spans="1:2" ht="16.5" customHeight="1">
      <c r="A92" s="192" t="s">
        <v>121</v>
      </c>
      <c r="B92" s="182"/>
    </row>
    <row r="93" spans="1:2" ht="16.5" customHeight="1">
      <c r="A93" s="192" t="s">
        <v>87</v>
      </c>
      <c r="B93" s="182"/>
    </row>
    <row r="94" spans="1:2" ht="16.5" customHeight="1">
      <c r="A94" s="192" t="s">
        <v>134</v>
      </c>
      <c r="B94" s="182"/>
    </row>
    <row r="95" spans="1:2" ht="16.5" customHeight="1">
      <c r="A95" s="191" t="s">
        <v>135</v>
      </c>
      <c r="B95" s="182">
        <f>SUM(B96:B104)</f>
        <v>0</v>
      </c>
    </row>
    <row r="96" spans="1:2" ht="16.5" customHeight="1">
      <c r="A96" s="192" t="s">
        <v>78</v>
      </c>
      <c r="B96" s="182"/>
    </row>
    <row r="97" spans="1:2" ht="16.5" customHeight="1">
      <c r="A97" s="192" t="s">
        <v>79</v>
      </c>
      <c r="B97" s="182"/>
    </row>
    <row r="98" spans="1:2" ht="16.5" customHeight="1">
      <c r="A98" s="192" t="s">
        <v>80</v>
      </c>
      <c r="B98" s="182"/>
    </row>
    <row r="99" spans="1:2" ht="16.5" customHeight="1">
      <c r="A99" s="192" t="s">
        <v>136</v>
      </c>
      <c r="B99" s="182"/>
    </row>
    <row r="100" spans="1:2" ht="16.5" customHeight="1">
      <c r="A100" s="192" t="s">
        <v>137</v>
      </c>
      <c r="B100" s="182"/>
    </row>
    <row r="101" spans="1:2" ht="16.5" customHeight="1">
      <c r="A101" s="192" t="s">
        <v>138</v>
      </c>
      <c r="B101" s="182"/>
    </row>
    <row r="102" spans="1:2" ht="16.5" customHeight="1">
      <c r="A102" s="192" t="s">
        <v>121</v>
      </c>
      <c r="B102" s="182"/>
    </row>
    <row r="103" spans="1:2" ht="16.5" customHeight="1">
      <c r="A103" s="192" t="s">
        <v>87</v>
      </c>
      <c r="B103" s="182"/>
    </row>
    <row r="104" spans="1:2" ht="16.5" customHeight="1">
      <c r="A104" s="192" t="s">
        <v>139</v>
      </c>
      <c r="B104" s="182"/>
    </row>
    <row r="105" spans="1:2" ht="16.5" customHeight="1">
      <c r="A105" s="191" t="s">
        <v>140</v>
      </c>
      <c r="B105" s="182">
        <f>SUM(B106:B119)</f>
        <v>559140</v>
      </c>
    </row>
    <row r="106" spans="1:2" ht="16.5" customHeight="1">
      <c r="A106" s="192" t="s">
        <v>78</v>
      </c>
      <c r="B106" s="182"/>
    </row>
    <row r="107" spans="1:2" ht="16.5" customHeight="1">
      <c r="A107" s="192" t="s">
        <v>79</v>
      </c>
      <c r="B107" s="182"/>
    </row>
    <row r="108" spans="1:2" ht="16.5" customHeight="1">
      <c r="A108" s="192" t="s">
        <v>80</v>
      </c>
      <c r="B108" s="182"/>
    </row>
    <row r="109" spans="1:2" ht="16.5" customHeight="1">
      <c r="A109" s="192" t="s">
        <v>141</v>
      </c>
      <c r="B109" s="182"/>
    </row>
    <row r="110" spans="1:2" ht="16.5" customHeight="1">
      <c r="A110" s="192" t="s">
        <v>142</v>
      </c>
      <c r="B110" s="182"/>
    </row>
    <row r="111" spans="1:2" ht="16.5" customHeight="1">
      <c r="A111" s="192" t="s">
        <v>143</v>
      </c>
      <c r="B111" s="182"/>
    </row>
    <row r="112" spans="1:2" ht="16.5" customHeight="1">
      <c r="A112" s="192" t="s">
        <v>144</v>
      </c>
      <c r="B112" s="182"/>
    </row>
    <row r="113" spans="1:2" ht="16.5" customHeight="1">
      <c r="A113" s="192" t="s">
        <v>145</v>
      </c>
      <c r="B113" s="182">
        <v>559140</v>
      </c>
    </row>
    <row r="114" spans="1:2" ht="16.5" customHeight="1">
      <c r="A114" s="192" t="s">
        <v>146</v>
      </c>
      <c r="B114" s="182"/>
    </row>
    <row r="115" spans="1:2" ht="16.5" customHeight="1">
      <c r="A115" s="192" t="s">
        <v>147</v>
      </c>
      <c r="B115" s="182"/>
    </row>
    <row r="116" spans="1:2" ht="16.5" customHeight="1">
      <c r="A116" s="192" t="s">
        <v>148</v>
      </c>
      <c r="B116" s="182"/>
    </row>
    <row r="117" spans="1:2" ht="16.5" customHeight="1">
      <c r="A117" s="192" t="s">
        <v>149</v>
      </c>
      <c r="B117" s="182"/>
    </row>
    <row r="118" spans="1:2" ht="16.5" customHeight="1">
      <c r="A118" s="192" t="s">
        <v>87</v>
      </c>
      <c r="B118" s="182"/>
    </row>
    <row r="119" spans="1:2" ht="16.5" customHeight="1">
      <c r="A119" s="192" t="s">
        <v>150</v>
      </c>
      <c r="B119" s="182"/>
    </row>
    <row r="120" spans="1:2" ht="16.5" customHeight="1">
      <c r="A120" s="191" t="s">
        <v>151</v>
      </c>
      <c r="B120" s="182">
        <f>SUM(B121:B128)</f>
        <v>240070</v>
      </c>
    </row>
    <row r="121" spans="1:2" ht="16.5" customHeight="1">
      <c r="A121" s="192" t="s">
        <v>78</v>
      </c>
      <c r="B121" s="182"/>
    </row>
    <row r="122" spans="1:2" ht="16.5" customHeight="1">
      <c r="A122" s="192" t="s">
        <v>79</v>
      </c>
      <c r="B122" s="182"/>
    </row>
    <row r="123" spans="1:2" ht="16.5" customHeight="1">
      <c r="A123" s="192" t="s">
        <v>80</v>
      </c>
      <c r="B123" s="182"/>
    </row>
    <row r="124" spans="1:2" ht="16.5" customHeight="1">
      <c r="A124" s="192" t="s">
        <v>152</v>
      </c>
      <c r="B124" s="182"/>
    </row>
    <row r="125" spans="1:2" ht="16.5" customHeight="1">
      <c r="A125" s="192" t="s">
        <v>153</v>
      </c>
      <c r="B125" s="182"/>
    </row>
    <row r="126" spans="1:2" ht="16.5" customHeight="1">
      <c r="A126" s="192" t="s">
        <v>154</v>
      </c>
      <c r="B126" s="182"/>
    </row>
    <row r="127" spans="1:2" ht="16.5" customHeight="1">
      <c r="A127" s="192" t="s">
        <v>87</v>
      </c>
      <c r="B127" s="182"/>
    </row>
    <row r="128" spans="1:2" ht="16.5" customHeight="1">
      <c r="A128" s="192" t="s">
        <v>155</v>
      </c>
      <c r="B128" s="182">
        <v>240070</v>
      </c>
    </row>
    <row r="129" spans="1:2" ht="16.5" customHeight="1">
      <c r="A129" s="191" t="s">
        <v>156</v>
      </c>
      <c r="B129" s="182">
        <f>SUM(B130:B139)</f>
        <v>4995566.36</v>
      </c>
    </row>
    <row r="130" spans="1:2" ht="16.5" customHeight="1">
      <c r="A130" s="192" t="s">
        <v>78</v>
      </c>
      <c r="B130" s="182"/>
    </row>
    <row r="131" spans="1:2" ht="16.5" customHeight="1">
      <c r="A131" s="192" t="s">
        <v>79</v>
      </c>
      <c r="B131" s="182"/>
    </row>
    <row r="132" spans="1:2" ht="16.5" customHeight="1">
      <c r="A132" s="192" t="s">
        <v>80</v>
      </c>
      <c r="B132" s="182"/>
    </row>
    <row r="133" spans="1:2" ht="16.5" customHeight="1">
      <c r="A133" s="192" t="s">
        <v>157</v>
      </c>
      <c r="B133" s="182"/>
    </row>
    <row r="134" spans="1:2" ht="16.5" customHeight="1">
      <c r="A134" s="192" t="s">
        <v>158</v>
      </c>
      <c r="B134" s="182"/>
    </row>
    <row r="135" spans="1:2" ht="16.5" customHeight="1">
      <c r="A135" s="192" t="s">
        <v>159</v>
      </c>
      <c r="B135" s="182"/>
    </row>
    <row r="136" spans="1:2" ht="16.5" customHeight="1">
      <c r="A136" s="192" t="s">
        <v>160</v>
      </c>
      <c r="B136" s="182"/>
    </row>
    <row r="137" spans="1:2" ht="16.5" customHeight="1">
      <c r="A137" s="192" t="s">
        <v>161</v>
      </c>
      <c r="B137" s="182">
        <v>4995566.36</v>
      </c>
    </row>
    <row r="138" spans="1:2" ht="16.5" customHeight="1">
      <c r="A138" s="192" t="s">
        <v>87</v>
      </c>
      <c r="B138" s="182"/>
    </row>
    <row r="139" spans="1:2" ht="16.5" customHeight="1">
      <c r="A139" s="192" t="s">
        <v>162</v>
      </c>
      <c r="B139" s="182"/>
    </row>
    <row r="140" spans="1:2" ht="16.5" customHeight="1">
      <c r="A140" s="191" t="s">
        <v>163</v>
      </c>
      <c r="B140" s="182">
        <f>SUM(B141:B151)</f>
        <v>0</v>
      </c>
    </row>
    <row r="141" spans="1:2" ht="16.5" customHeight="1">
      <c r="A141" s="192" t="s">
        <v>78</v>
      </c>
      <c r="B141" s="182"/>
    </row>
    <row r="142" spans="1:2" ht="16.5" customHeight="1">
      <c r="A142" s="192" t="s">
        <v>79</v>
      </c>
      <c r="B142" s="182"/>
    </row>
    <row r="143" spans="1:2" ht="16.5" customHeight="1">
      <c r="A143" s="192" t="s">
        <v>80</v>
      </c>
      <c r="B143" s="182"/>
    </row>
    <row r="144" spans="1:2" ht="16.5" customHeight="1">
      <c r="A144" s="192" t="s">
        <v>164</v>
      </c>
      <c r="B144" s="182"/>
    </row>
    <row r="145" spans="1:2" ht="16.5" customHeight="1">
      <c r="A145" s="192" t="s">
        <v>165</v>
      </c>
      <c r="B145" s="182"/>
    </row>
    <row r="146" spans="1:2" ht="16.5" customHeight="1">
      <c r="A146" s="192" t="s">
        <v>166</v>
      </c>
      <c r="B146" s="182"/>
    </row>
    <row r="147" spans="1:2" ht="16.5" customHeight="1">
      <c r="A147" s="192" t="s">
        <v>167</v>
      </c>
      <c r="B147" s="182"/>
    </row>
    <row r="148" spans="1:2" ht="16.5" customHeight="1">
      <c r="A148" s="192" t="s">
        <v>168</v>
      </c>
      <c r="B148" s="182"/>
    </row>
    <row r="149" spans="1:2" ht="16.5" customHeight="1">
      <c r="A149" s="192" t="s">
        <v>169</v>
      </c>
      <c r="B149" s="182"/>
    </row>
    <row r="150" spans="1:2" ht="16.5" customHeight="1">
      <c r="A150" s="192" t="s">
        <v>87</v>
      </c>
      <c r="B150" s="182"/>
    </row>
    <row r="151" spans="1:2" ht="16.5" customHeight="1">
      <c r="A151" s="192" t="s">
        <v>170</v>
      </c>
      <c r="B151" s="182"/>
    </row>
    <row r="152" spans="1:2" ht="16.5" customHeight="1">
      <c r="A152" s="191" t="s">
        <v>171</v>
      </c>
      <c r="B152" s="182">
        <f>SUM(B153:B161)</f>
        <v>0</v>
      </c>
    </row>
    <row r="153" spans="1:2" ht="16.5" customHeight="1">
      <c r="A153" s="192" t="s">
        <v>78</v>
      </c>
      <c r="B153" s="182"/>
    </row>
    <row r="154" spans="1:2" ht="16.5" customHeight="1">
      <c r="A154" s="192" t="s">
        <v>79</v>
      </c>
      <c r="B154" s="182"/>
    </row>
    <row r="155" spans="1:2" ht="16.5" customHeight="1">
      <c r="A155" s="192" t="s">
        <v>80</v>
      </c>
      <c r="B155" s="182"/>
    </row>
    <row r="156" spans="1:2" ht="16.5" customHeight="1">
      <c r="A156" s="192" t="s">
        <v>172</v>
      </c>
      <c r="B156" s="182"/>
    </row>
    <row r="157" spans="1:2" ht="16.5" customHeight="1">
      <c r="A157" s="192" t="s">
        <v>173</v>
      </c>
      <c r="B157" s="182"/>
    </row>
    <row r="158" spans="1:2" ht="16.5" customHeight="1">
      <c r="A158" s="192" t="s">
        <v>174</v>
      </c>
      <c r="B158" s="182"/>
    </row>
    <row r="159" spans="1:2" ht="16.5" customHeight="1">
      <c r="A159" s="192" t="s">
        <v>121</v>
      </c>
      <c r="B159" s="182"/>
    </row>
    <row r="160" spans="1:2" ht="16.5" customHeight="1">
      <c r="A160" s="192" t="s">
        <v>87</v>
      </c>
      <c r="B160" s="182"/>
    </row>
    <row r="161" spans="1:2" ht="16.5" customHeight="1">
      <c r="A161" s="192" t="s">
        <v>175</v>
      </c>
      <c r="B161" s="182"/>
    </row>
    <row r="162" spans="1:2" ht="16.5" customHeight="1">
      <c r="A162" s="191" t="s">
        <v>176</v>
      </c>
      <c r="B162" s="182">
        <f>SUM(B163:B174)</f>
        <v>0</v>
      </c>
    </row>
    <row r="163" spans="1:2" ht="16.5" customHeight="1">
      <c r="A163" s="192" t="s">
        <v>78</v>
      </c>
      <c r="B163" s="182"/>
    </row>
    <row r="164" spans="1:2" ht="16.5" customHeight="1">
      <c r="A164" s="192" t="s">
        <v>79</v>
      </c>
      <c r="B164" s="182"/>
    </row>
    <row r="165" spans="1:2" ht="16.5" customHeight="1">
      <c r="A165" s="192" t="s">
        <v>80</v>
      </c>
      <c r="B165" s="182"/>
    </row>
    <row r="166" spans="1:2" ht="16.5" customHeight="1">
      <c r="A166" s="192" t="s">
        <v>177</v>
      </c>
      <c r="B166" s="182"/>
    </row>
    <row r="167" spans="1:2" ht="16.5" customHeight="1">
      <c r="A167" s="192" t="s">
        <v>178</v>
      </c>
      <c r="B167" s="182"/>
    </row>
    <row r="168" spans="1:2" ht="16.5" customHeight="1">
      <c r="A168" s="192" t="s">
        <v>179</v>
      </c>
      <c r="B168" s="182"/>
    </row>
    <row r="169" spans="1:2" ht="16.5" customHeight="1">
      <c r="A169" s="192" t="s">
        <v>180</v>
      </c>
      <c r="B169" s="182"/>
    </row>
    <row r="170" spans="1:2" ht="16.5" customHeight="1">
      <c r="A170" s="192" t="s">
        <v>181</v>
      </c>
      <c r="B170" s="182"/>
    </row>
    <row r="171" spans="1:2" ht="16.5" customHeight="1">
      <c r="A171" s="192" t="s">
        <v>182</v>
      </c>
      <c r="B171" s="182"/>
    </row>
    <row r="172" spans="1:2" ht="16.5" customHeight="1">
      <c r="A172" s="192" t="s">
        <v>121</v>
      </c>
      <c r="B172" s="182"/>
    </row>
    <row r="173" spans="1:2" ht="16.5" customHeight="1">
      <c r="A173" s="192" t="s">
        <v>87</v>
      </c>
      <c r="B173" s="182"/>
    </row>
    <row r="174" spans="1:2" ht="16.5" customHeight="1">
      <c r="A174" s="192" t="s">
        <v>183</v>
      </c>
      <c r="B174" s="182"/>
    </row>
    <row r="175" spans="1:2" ht="16.5" customHeight="1">
      <c r="A175" s="191" t="s">
        <v>184</v>
      </c>
      <c r="B175" s="182">
        <f>SUM(B176:B181)</f>
        <v>0</v>
      </c>
    </row>
    <row r="176" spans="1:2" ht="16.5" customHeight="1">
      <c r="A176" s="192" t="s">
        <v>78</v>
      </c>
      <c r="B176" s="182"/>
    </row>
    <row r="177" spans="1:2" ht="16.5" customHeight="1">
      <c r="A177" s="192" t="s">
        <v>79</v>
      </c>
      <c r="B177" s="182"/>
    </row>
    <row r="178" spans="1:2" ht="16.5" customHeight="1">
      <c r="A178" s="192" t="s">
        <v>80</v>
      </c>
      <c r="B178" s="182"/>
    </row>
    <row r="179" spans="1:2" ht="16.5" customHeight="1">
      <c r="A179" s="192" t="s">
        <v>185</v>
      </c>
      <c r="B179" s="182"/>
    </row>
    <row r="180" spans="1:2" ht="16.5" customHeight="1">
      <c r="A180" s="192" t="s">
        <v>87</v>
      </c>
      <c r="B180" s="182"/>
    </row>
    <row r="181" spans="1:2" ht="16.5" customHeight="1">
      <c r="A181" s="192" t="s">
        <v>186</v>
      </c>
      <c r="B181" s="182"/>
    </row>
    <row r="182" spans="1:2" ht="17.25" customHeight="1">
      <c r="A182" s="191" t="s">
        <v>187</v>
      </c>
      <c r="B182" s="182">
        <f>SUM(B183:B188)</f>
        <v>0</v>
      </c>
    </row>
    <row r="183" spans="1:2" ht="16.5" customHeight="1">
      <c r="A183" s="192" t="s">
        <v>78</v>
      </c>
      <c r="B183" s="182"/>
    </row>
    <row r="184" spans="1:2" ht="16.5" customHeight="1">
      <c r="A184" s="192" t="s">
        <v>79</v>
      </c>
      <c r="B184" s="182"/>
    </row>
    <row r="185" spans="1:2" ht="16.5" customHeight="1">
      <c r="A185" s="192" t="s">
        <v>80</v>
      </c>
      <c r="B185" s="182"/>
    </row>
    <row r="186" spans="1:2" ht="16.5" customHeight="1">
      <c r="A186" s="192" t="s">
        <v>188</v>
      </c>
      <c r="B186" s="182"/>
    </row>
    <row r="187" spans="1:2" ht="16.5" customHeight="1">
      <c r="A187" s="192" t="s">
        <v>87</v>
      </c>
      <c r="B187" s="182"/>
    </row>
    <row r="188" spans="1:2" ht="16.5" customHeight="1">
      <c r="A188" s="192" t="s">
        <v>189</v>
      </c>
      <c r="B188" s="182"/>
    </row>
    <row r="189" spans="1:2" ht="16.5" customHeight="1">
      <c r="A189" s="191" t="s">
        <v>190</v>
      </c>
      <c r="B189" s="182">
        <f>SUM(B190:B197)</f>
        <v>0</v>
      </c>
    </row>
    <row r="190" spans="1:2" ht="16.5" customHeight="1">
      <c r="A190" s="192" t="s">
        <v>78</v>
      </c>
      <c r="B190" s="182"/>
    </row>
    <row r="191" spans="1:2" ht="16.5" customHeight="1">
      <c r="A191" s="192" t="s">
        <v>79</v>
      </c>
      <c r="B191" s="182"/>
    </row>
    <row r="192" spans="1:2" ht="16.5" customHeight="1">
      <c r="A192" s="192" t="s">
        <v>80</v>
      </c>
      <c r="B192" s="182"/>
    </row>
    <row r="193" spans="1:2" ht="16.5" customHeight="1">
      <c r="A193" s="192" t="s">
        <v>191</v>
      </c>
      <c r="B193" s="182"/>
    </row>
    <row r="194" spans="1:2" ht="16.5" customHeight="1">
      <c r="A194" s="192" t="s">
        <v>192</v>
      </c>
      <c r="B194" s="182"/>
    </row>
    <row r="195" spans="1:2" ht="16.5" customHeight="1">
      <c r="A195" s="192" t="s">
        <v>193</v>
      </c>
      <c r="B195" s="182"/>
    </row>
    <row r="196" spans="1:2" ht="16.5" customHeight="1">
      <c r="A196" s="192" t="s">
        <v>87</v>
      </c>
      <c r="B196" s="182"/>
    </row>
    <row r="197" spans="1:2" ht="16.5" customHeight="1">
      <c r="A197" s="192" t="s">
        <v>194</v>
      </c>
      <c r="B197" s="182"/>
    </row>
    <row r="198" spans="1:2" ht="16.5" customHeight="1">
      <c r="A198" s="191" t="s">
        <v>195</v>
      </c>
      <c r="B198" s="182">
        <f>SUM(B199:B203)</f>
        <v>0</v>
      </c>
    </row>
    <row r="199" spans="1:2" ht="16.5" customHeight="1">
      <c r="A199" s="192" t="s">
        <v>78</v>
      </c>
      <c r="B199" s="182"/>
    </row>
    <row r="200" spans="1:2" ht="16.5" customHeight="1">
      <c r="A200" s="192" t="s">
        <v>79</v>
      </c>
      <c r="B200" s="182"/>
    </row>
    <row r="201" spans="1:2" ht="16.5" customHeight="1">
      <c r="A201" s="192" t="s">
        <v>80</v>
      </c>
      <c r="B201" s="182"/>
    </row>
    <row r="202" spans="1:2" ht="16.5" customHeight="1">
      <c r="A202" s="192" t="s">
        <v>196</v>
      </c>
      <c r="B202" s="182"/>
    </row>
    <row r="203" spans="1:2" ht="16.5" customHeight="1">
      <c r="A203" s="192" t="s">
        <v>197</v>
      </c>
      <c r="B203" s="182"/>
    </row>
    <row r="204" spans="1:2" ht="16.5" customHeight="1">
      <c r="A204" s="191" t="s">
        <v>198</v>
      </c>
      <c r="B204" s="182">
        <f>SUM(B205:B210)</f>
        <v>300000</v>
      </c>
    </row>
    <row r="205" spans="1:2" ht="16.5" customHeight="1">
      <c r="A205" s="192" t="s">
        <v>78</v>
      </c>
      <c r="B205" s="182"/>
    </row>
    <row r="206" spans="1:2" ht="16.5" customHeight="1">
      <c r="A206" s="192" t="s">
        <v>79</v>
      </c>
      <c r="B206" s="182"/>
    </row>
    <row r="207" spans="1:2" ht="16.5" customHeight="1">
      <c r="A207" s="192" t="s">
        <v>80</v>
      </c>
      <c r="B207" s="182"/>
    </row>
    <row r="208" spans="1:2" ht="16.5" customHeight="1">
      <c r="A208" s="192" t="s">
        <v>92</v>
      </c>
      <c r="B208" s="182"/>
    </row>
    <row r="209" spans="1:2" ht="16.5" customHeight="1">
      <c r="A209" s="192" t="s">
        <v>87</v>
      </c>
      <c r="B209" s="182"/>
    </row>
    <row r="210" spans="1:2" ht="16.5" customHeight="1">
      <c r="A210" s="192" t="s">
        <v>199</v>
      </c>
      <c r="B210" s="182">
        <v>300000</v>
      </c>
    </row>
    <row r="211" spans="1:2" ht="16.5" customHeight="1">
      <c r="A211" s="191" t="s">
        <v>200</v>
      </c>
      <c r="B211" s="182">
        <f>SUM(B212:B218)</f>
        <v>0</v>
      </c>
    </row>
    <row r="212" spans="1:2" ht="16.5" customHeight="1">
      <c r="A212" s="192" t="s">
        <v>78</v>
      </c>
      <c r="B212" s="182"/>
    </row>
    <row r="213" spans="1:2" ht="16.5" customHeight="1">
      <c r="A213" s="192" t="s">
        <v>79</v>
      </c>
      <c r="B213" s="182"/>
    </row>
    <row r="214" spans="1:2" ht="16.5" customHeight="1">
      <c r="A214" s="192" t="s">
        <v>80</v>
      </c>
      <c r="B214" s="182"/>
    </row>
    <row r="215" spans="1:2" ht="16.5" customHeight="1">
      <c r="A215" s="192" t="s">
        <v>201</v>
      </c>
      <c r="B215" s="182"/>
    </row>
    <row r="216" spans="1:2" ht="16.5" customHeight="1">
      <c r="A216" s="192" t="s">
        <v>202</v>
      </c>
      <c r="B216" s="182"/>
    </row>
    <row r="217" spans="1:2" ht="16.5" customHeight="1">
      <c r="A217" s="192" t="s">
        <v>87</v>
      </c>
      <c r="B217" s="182"/>
    </row>
    <row r="218" spans="1:2" ht="16.5" customHeight="1">
      <c r="A218" s="192" t="s">
        <v>203</v>
      </c>
      <c r="B218" s="182"/>
    </row>
    <row r="219" spans="1:2" ht="16.5" customHeight="1">
      <c r="A219" s="191" t="s">
        <v>204</v>
      </c>
      <c r="B219" s="182">
        <f>SUM(B220:B225)</f>
        <v>1394417</v>
      </c>
    </row>
    <row r="220" spans="1:2" ht="16.5" customHeight="1">
      <c r="A220" s="192" t="s">
        <v>78</v>
      </c>
      <c r="B220" s="182"/>
    </row>
    <row r="221" spans="1:2" ht="16.5" customHeight="1">
      <c r="A221" s="192" t="s">
        <v>79</v>
      </c>
      <c r="B221" s="182">
        <v>1394417</v>
      </c>
    </row>
    <row r="222" spans="1:2" ht="16.5" customHeight="1">
      <c r="A222" s="192" t="s">
        <v>80</v>
      </c>
      <c r="B222" s="182"/>
    </row>
    <row r="223" spans="1:2" ht="16.5" customHeight="1">
      <c r="A223" s="192" t="s">
        <v>205</v>
      </c>
      <c r="B223" s="182"/>
    </row>
    <row r="224" spans="1:2" ht="16.5" customHeight="1">
      <c r="A224" s="192" t="s">
        <v>87</v>
      </c>
      <c r="B224" s="182"/>
    </row>
    <row r="225" spans="1:2" ht="16.5" customHeight="1">
      <c r="A225" s="192" t="s">
        <v>206</v>
      </c>
      <c r="B225" s="182"/>
    </row>
    <row r="226" spans="1:2" ht="16.5" customHeight="1">
      <c r="A226" s="191" t="s">
        <v>207</v>
      </c>
      <c r="B226" s="182">
        <f>SUM(B227:B231)</f>
        <v>225260.26</v>
      </c>
    </row>
    <row r="227" spans="1:2" ht="16.5" customHeight="1">
      <c r="A227" s="192" t="s">
        <v>78</v>
      </c>
      <c r="B227" s="182"/>
    </row>
    <row r="228" spans="1:2" ht="16.5" customHeight="1">
      <c r="A228" s="192" t="s">
        <v>79</v>
      </c>
      <c r="B228" s="182"/>
    </row>
    <row r="229" spans="1:2" ht="16.5" customHeight="1">
      <c r="A229" s="192" t="s">
        <v>80</v>
      </c>
      <c r="B229" s="182"/>
    </row>
    <row r="230" spans="1:2" ht="16.5" customHeight="1">
      <c r="A230" s="192" t="s">
        <v>87</v>
      </c>
      <c r="B230" s="182"/>
    </row>
    <row r="231" spans="1:2" ht="16.5" customHeight="1">
      <c r="A231" s="192" t="s">
        <v>208</v>
      </c>
      <c r="B231" s="182">
        <v>225260.26</v>
      </c>
    </row>
    <row r="232" spans="1:2" ht="16.5" customHeight="1">
      <c r="A232" s="191" t="s">
        <v>209</v>
      </c>
      <c r="B232" s="182">
        <f>SUM(B233:B237)</f>
        <v>1126000.02</v>
      </c>
    </row>
    <row r="233" spans="1:2" ht="16.5" customHeight="1">
      <c r="A233" s="192" t="s">
        <v>78</v>
      </c>
      <c r="B233" s="182"/>
    </row>
    <row r="234" spans="1:2" ht="16.5" customHeight="1">
      <c r="A234" s="192" t="s">
        <v>79</v>
      </c>
      <c r="B234" s="182"/>
    </row>
    <row r="235" spans="1:2" ht="16.5" customHeight="1">
      <c r="A235" s="192" t="s">
        <v>80</v>
      </c>
      <c r="B235" s="182"/>
    </row>
    <row r="236" spans="1:2" ht="16.5" customHeight="1">
      <c r="A236" s="192" t="s">
        <v>87</v>
      </c>
      <c r="B236" s="182"/>
    </row>
    <row r="237" spans="1:2" ht="16.5" customHeight="1">
      <c r="A237" s="192" t="s">
        <v>210</v>
      </c>
      <c r="B237" s="182">
        <v>1126000.02</v>
      </c>
    </row>
    <row r="238" spans="1:2" ht="16.5" customHeight="1">
      <c r="A238" s="191" t="s">
        <v>211</v>
      </c>
      <c r="B238" s="182">
        <f>SUM(B239:B243)</f>
        <v>0</v>
      </c>
    </row>
    <row r="239" spans="1:2" ht="16.5" customHeight="1">
      <c r="A239" s="192" t="s">
        <v>78</v>
      </c>
      <c r="B239" s="182"/>
    </row>
    <row r="240" spans="1:2" ht="16.5" customHeight="1">
      <c r="A240" s="192" t="s">
        <v>79</v>
      </c>
      <c r="B240" s="182"/>
    </row>
    <row r="241" spans="1:2" ht="16.5" customHeight="1">
      <c r="A241" s="192" t="s">
        <v>80</v>
      </c>
      <c r="B241" s="182"/>
    </row>
    <row r="242" spans="1:2" ht="16.5" customHeight="1">
      <c r="A242" s="192" t="s">
        <v>87</v>
      </c>
      <c r="B242" s="182"/>
    </row>
    <row r="243" spans="1:2" ht="16.5" customHeight="1">
      <c r="A243" s="192" t="s">
        <v>212</v>
      </c>
      <c r="B243" s="182"/>
    </row>
    <row r="244" spans="1:2" ht="16.5" customHeight="1">
      <c r="A244" s="191" t="s">
        <v>213</v>
      </c>
      <c r="B244" s="182">
        <f>SUM(B245:B249)</f>
        <v>0</v>
      </c>
    </row>
    <row r="245" spans="1:2" ht="16.5" customHeight="1">
      <c r="A245" s="192" t="s">
        <v>78</v>
      </c>
      <c r="B245" s="182"/>
    </row>
    <row r="246" spans="1:2" ht="16.5" customHeight="1">
      <c r="A246" s="192" t="s">
        <v>79</v>
      </c>
      <c r="B246" s="182"/>
    </row>
    <row r="247" spans="1:2" ht="16.5" customHeight="1">
      <c r="A247" s="192" t="s">
        <v>80</v>
      </c>
      <c r="B247" s="182"/>
    </row>
    <row r="248" spans="1:2" ht="16.5" customHeight="1">
      <c r="A248" s="192" t="s">
        <v>87</v>
      </c>
      <c r="B248" s="182"/>
    </row>
    <row r="249" spans="1:2" ht="16.5" customHeight="1">
      <c r="A249" s="192" t="s">
        <v>214</v>
      </c>
      <c r="B249" s="182"/>
    </row>
    <row r="250" spans="1:2" ht="16.5" customHeight="1">
      <c r="A250" s="191" t="s">
        <v>215</v>
      </c>
      <c r="B250" s="182">
        <f>SUM(B251:B255)</f>
        <v>0</v>
      </c>
    </row>
    <row r="251" spans="1:2" ht="16.5" customHeight="1">
      <c r="A251" s="192" t="s">
        <v>78</v>
      </c>
      <c r="B251" s="182"/>
    </row>
    <row r="252" spans="1:2" ht="16.5" customHeight="1">
      <c r="A252" s="192" t="s">
        <v>79</v>
      </c>
      <c r="B252" s="182"/>
    </row>
    <row r="253" spans="1:2" ht="16.5" customHeight="1">
      <c r="A253" s="192" t="s">
        <v>80</v>
      </c>
      <c r="B253" s="182"/>
    </row>
    <row r="254" spans="1:2" ht="16.5" customHeight="1">
      <c r="A254" s="192" t="s">
        <v>87</v>
      </c>
      <c r="B254" s="182"/>
    </row>
    <row r="255" spans="1:2" ht="16.5" customHeight="1">
      <c r="A255" s="192" t="s">
        <v>216</v>
      </c>
      <c r="B255" s="182"/>
    </row>
    <row r="256" spans="1:2" ht="16.5" customHeight="1">
      <c r="A256" s="191" t="s">
        <v>217</v>
      </c>
      <c r="B256" s="182">
        <f>SUM(B257:B258)</f>
        <v>0</v>
      </c>
    </row>
    <row r="257" spans="1:2" ht="16.5" customHeight="1">
      <c r="A257" s="192" t="s">
        <v>218</v>
      </c>
      <c r="B257" s="182"/>
    </row>
    <row r="258" spans="1:2" ht="16.5" customHeight="1">
      <c r="A258" s="192" t="s">
        <v>219</v>
      </c>
      <c r="B258" s="182"/>
    </row>
    <row r="259" spans="1:2" ht="16.5" customHeight="1">
      <c r="A259" s="191" t="s">
        <v>220</v>
      </c>
      <c r="B259" s="182">
        <f>B260+B267+B270+B273+B279+B283+B285+B290</f>
        <v>0</v>
      </c>
    </row>
    <row r="260" spans="1:2" ht="16.5" customHeight="1">
      <c r="A260" s="191" t="s">
        <v>221</v>
      </c>
      <c r="B260" s="182">
        <f>SUM(B261:B266)</f>
        <v>0</v>
      </c>
    </row>
    <row r="261" spans="1:2" ht="16.5" customHeight="1">
      <c r="A261" s="192" t="s">
        <v>78</v>
      </c>
      <c r="B261" s="182"/>
    </row>
    <row r="262" spans="1:2" ht="16.5" customHeight="1">
      <c r="A262" s="192" t="s">
        <v>79</v>
      </c>
      <c r="B262" s="182"/>
    </row>
    <row r="263" spans="1:2" ht="16.5" customHeight="1">
      <c r="A263" s="192" t="s">
        <v>80</v>
      </c>
      <c r="B263" s="182"/>
    </row>
    <row r="264" spans="1:2" ht="16.5" customHeight="1">
      <c r="A264" s="192" t="s">
        <v>205</v>
      </c>
      <c r="B264" s="182"/>
    </row>
    <row r="265" spans="1:2" ht="16.5" customHeight="1">
      <c r="A265" s="192" t="s">
        <v>87</v>
      </c>
      <c r="B265" s="182"/>
    </row>
    <row r="266" spans="1:2" ht="16.5" customHeight="1">
      <c r="A266" s="192" t="s">
        <v>222</v>
      </c>
      <c r="B266" s="182"/>
    </row>
    <row r="267" spans="1:2" ht="16.5" customHeight="1">
      <c r="A267" s="191" t="s">
        <v>223</v>
      </c>
      <c r="B267" s="182">
        <f>SUM(B268:B269)</f>
        <v>0</v>
      </c>
    </row>
    <row r="268" spans="1:2" ht="16.5" customHeight="1">
      <c r="A268" s="192" t="s">
        <v>224</v>
      </c>
      <c r="B268" s="182"/>
    </row>
    <row r="269" spans="1:2" ht="16.5" customHeight="1">
      <c r="A269" s="192" t="s">
        <v>225</v>
      </c>
      <c r="B269" s="182"/>
    </row>
    <row r="270" spans="1:2" ht="16.5" customHeight="1">
      <c r="A270" s="191" t="s">
        <v>226</v>
      </c>
      <c r="B270" s="182">
        <f>SUM(B271:B272)</f>
        <v>0</v>
      </c>
    </row>
    <row r="271" spans="1:2" ht="16.5" customHeight="1">
      <c r="A271" s="192" t="s">
        <v>227</v>
      </c>
      <c r="B271" s="182"/>
    </row>
    <row r="272" spans="1:2" ht="16.5" customHeight="1">
      <c r="A272" s="192" t="s">
        <v>228</v>
      </c>
      <c r="B272" s="182"/>
    </row>
    <row r="273" spans="1:2" ht="16.5" customHeight="1">
      <c r="A273" s="191" t="s">
        <v>229</v>
      </c>
      <c r="B273" s="182">
        <f>SUM(B274:B278)</f>
        <v>0</v>
      </c>
    </row>
    <row r="274" spans="1:2" ht="16.5" customHeight="1">
      <c r="A274" s="192" t="s">
        <v>230</v>
      </c>
      <c r="B274" s="182"/>
    </row>
    <row r="275" spans="1:2" ht="16.5" customHeight="1">
      <c r="A275" s="192" t="s">
        <v>231</v>
      </c>
      <c r="B275" s="182"/>
    </row>
    <row r="276" spans="1:2" ht="16.5" customHeight="1">
      <c r="A276" s="192" t="s">
        <v>232</v>
      </c>
      <c r="B276" s="182"/>
    </row>
    <row r="277" spans="1:2" ht="16.5" customHeight="1">
      <c r="A277" s="192" t="s">
        <v>233</v>
      </c>
      <c r="B277" s="182"/>
    </row>
    <row r="278" spans="1:2" ht="16.5" customHeight="1">
      <c r="A278" s="192" t="s">
        <v>234</v>
      </c>
      <c r="B278" s="182"/>
    </row>
    <row r="279" spans="1:2" ht="16.5" customHeight="1">
      <c r="A279" s="191" t="s">
        <v>235</v>
      </c>
      <c r="B279" s="182">
        <f>SUM(B280:B282)</f>
        <v>0</v>
      </c>
    </row>
    <row r="280" spans="1:2" ht="16.5" customHeight="1">
      <c r="A280" s="192" t="s">
        <v>236</v>
      </c>
      <c r="B280" s="182"/>
    </row>
    <row r="281" spans="1:2" ht="16.5" customHeight="1">
      <c r="A281" s="192" t="s">
        <v>237</v>
      </c>
      <c r="B281" s="182"/>
    </row>
    <row r="282" spans="1:2" ht="16.5" customHeight="1">
      <c r="A282" s="192" t="s">
        <v>238</v>
      </c>
      <c r="B282" s="182"/>
    </row>
    <row r="283" spans="1:2" ht="16.5" customHeight="1">
      <c r="A283" s="191" t="s">
        <v>239</v>
      </c>
      <c r="B283" s="182">
        <f>B284</f>
        <v>0</v>
      </c>
    </row>
    <row r="284" spans="1:2" ht="16.5" customHeight="1">
      <c r="A284" s="192" t="s">
        <v>240</v>
      </c>
      <c r="B284" s="182"/>
    </row>
    <row r="285" spans="1:2" ht="16.5" customHeight="1">
      <c r="A285" s="191" t="s">
        <v>241</v>
      </c>
      <c r="B285" s="182">
        <f>SUM(B286:B289)</f>
        <v>0</v>
      </c>
    </row>
    <row r="286" spans="1:2" ht="16.5" customHeight="1">
      <c r="A286" s="192" t="s">
        <v>242</v>
      </c>
      <c r="B286" s="182"/>
    </row>
    <row r="287" spans="1:2" ht="16.5" customHeight="1">
      <c r="A287" s="192" t="s">
        <v>243</v>
      </c>
      <c r="B287" s="182"/>
    </row>
    <row r="288" spans="1:2" ht="16.5" customHeight="1">
      <c r="A288" s="192" t="s">
        <v>244</v>
      </c>
      <c r="B288" s="182"/>
    </row>
    <row r="289" spans="1:2" ht="16.5" customHeight="1">
      <c r="A289" s="192" t="s">
        <v>245</v>
      </c>
      <c r="B289" s="182"/>
    </row>
    <row r="290" spans="1:2" ht="16.5" customHeight="1">
      <c r="A290" s="191" t="s">
        <v>246</v>
      </c>
      <c r="B290" s="182">
        <f aca="true" t="shared" si="0" ref="B290:B295">B291</f>
        <v>0</v>
      </c>
    </row>
    <row r="291" spans="1:2" ht="16.5" customHeight="1">
      <c r="A291" s="192" t="s">
        <v>247</v>
      </c>
      <c r="B291" s="182"/>
    </row>
    <row r="292" spans="1:2" ht="16.5" customHeight="1">
      <c r="A292" s="191" t="s">
        <v>248</v>
      </c>
      <c r="B292" s="182">
        <f>SUM(B293,B295,B297,B299,B309)</f>
        <v>0</v>
      </c>
    </row>
    <row r="293" spans="1:2" ht="16.5" customHeight="1">
      <c r="A293" s="191" t="s">
        <v>249</v>
      </c>
      <c r="B293" s="182">
        <f t="shared" si="0"/>
        <v>0</v>
      </c>
    </row>
    <row r="294" spans="1:2" ht="16.5" customHeight="1">
      <c r="A294" s="192" t="s">
        <v>250</v>
      </c>
      <c r="B294" s="182"/>
    </row>
    <row r="295" spans="1:2" ht="16.5" customHeight="1">
      <c r="A295" s="191" t="s">
        <v>251</v>
      </c>
      <c r="B295" s="182">
        <f t="shared" si="0"/>
        <v>0</v>
      </c>
    </row>
    <row r="296" spans="1:2" ht="16.5" customHeight="1">
      <c r="A296" s="192" t="s">
        <v>252</v>
      </c>
      <c r="B296" s="182"/>
    </row>
    <row r="297" spans="1:2" ht="16.5" customHeight="1">
      <c r="A297" s="191" t="s">
        <v>253</v>
      </c>
      <c r="B297" s="182">
        <f>B298</f>
        <v>0</v>
      </c>
    </row>
    <row r="298" spans="1:2" ht="16.5" customHeight="1">
      <c r="A298" s="192" t="s">
        <v>254</v>
      </c>
      <c r="B298" s="182"/>
    </row>
    <row r="299" spans="1:2" ht="16.5" customHeight="1">
      <c r="A299" s="191" t="s">
        <v>255</v>
      </c>
      <c r="B299" s="182">
        <f>SUM(B300:B308)</f>
        <v>0</v>
      </c>
    </row>
    <row r="300" spans="1:2" ht="16.5" customHeight="1">
      <c r="A300" s="192" t="s">
        <v>256</v>
      </c>
      <c r="B300" s="182"/>
    </row>
    <row r="301" spans="1:2" ht="16.5" customHeight="1">
      <c r="A301" s="192" t="s">
        <v>257</v>
      </c>
      <c r="B301" s="182"/>
    </row>
    <row r="302" spans="1:2" ht="16.5" customHeight="1">
      <c r="A302" s="192" t="s">
        <v>258</v>
      </c>
      <c r="B302" s="182"/>
    </row>
    <row r="303" spans="1:2" ht="16.5" customHeight="1">
      <c r="A303" s="192" t="s">
        <v>259</v>
      </c>
      <c r="B303" s="182"/>
    </row>
    <row r="304" spans="1:2" ht="16.5" customHeight="1">
      <c r="A304" s="192" t="s">
        <v>260</v>
      </c>
      <c r="B304" s="182"/>
    </row>
    <row r="305" spans="1:2" ht="16.5" customHeight="1">
      <c r="A305" s="192" t="s">
        <v>261</v>
      </c>
      <c r="B305" s="182"/>
    </row>
    <row r="306" spans="1:2" ht="16.5" customHeight="1">
      <c r="A306" s="192" t="s">
        <v>262</v>
      </c>
      <c r="B306" s="182"/>
    </row>
    <row r="307" spans="1:2" ht="16.5" customHeight="1">
      <c r="A307" s="192" t="s">
        <v>263</v>
      </c>
      <c r="B307" s="182"/>
    </row>
    <row r="308" spans="1:2" ht="16.5" customHeight="1">
      <c r="A308" s="192" t="s">
        <v>264</v>
      </c>
      <c r="B308" s="182"/>
    </row>
    <row r="309" spans="1:2" ht="16.5" customHeight="1">
      <c r="A309" s="191" t="s">
        <v>265</v>
      </c>
      <c r="B309" s="182">
        <f>B310</f>
        <v>0</v>
      </c>
    </row>
    <row r="310" spans="1:2" ht="16.5" customHeight="1">
      <c r="A310" s="192" t="s">
        <v>266</v>
      </c>
      <c r="B310" s="182"/>
    </row>
    <row r="311" spans="1:2" ht="16.5" customHeight="1">
      <c r="A311" s="191" t="s">
        <v>267</v>
      </c>
      <c r="B311" s="182">
        <f>B312+B322+B344+B351+B363+B372+B386+B395+B404+B412+B420+B429</f>
        <v>2718484.21</v>
      </c>
    </row>
    <row r="312" spans="1:2" ht="16.5" customHeight="1">
      <c r="A312" s="191" t="s">
        <v>268</v>
      </c>
      <c r="B312" s="182">
        <f>SUM(B313:B321)</f>
        <v>0</v>
      </c>
    </row>
    <row r="313" spans="1:2" ht="16.5" customHeight="1">
      <c r="A313" s="192" t="s">
        <v>269</v>
      </c>
      <c r="B313" s="182"/>
    </row>
    <row r="314" spans="1:2" ht="16.5" customHeight="1">
      <c r="A314" s="192" t="s">
        <v>270</v>
      </c>
      <c r="B314" s="182"/>
    </row>
    <row r="315" spans="1:2" ht="16.5" customHeight="1">
      <c r="A315" s="192" t="s">
        <v>271</v>
      </c>
      <c r="B315" s="182"/>
    </row>
    <row r="316" spans="1:2" ht="16.5" customHeight="1">
      <c r="A316" s="192" t="s">
        <v>272</v>
      </c>
      <c r="B316" s="182"/>
    </row>
    <row r="317" spans="1:2" ht="16.5" customHeight="1">
      <c r="A317" s="192" t="s">
        <v>273</v>
      </c>
      <c r="B317" s="182"/>
    </row>
    <row r="318" spans="1:2" ht="16.5" customHeight="1">
      <c r="A318" s="192" t="s">
        <v>274</v>
      </c>
      <c r="B318" s="182"/>
    </row>
    <row r="319" spans="1:2" ht="16.5" customHeight="1">
      <c r="A319" s="192" t="s">
        <v>275</v>
      </c>
      <c r="B319" s="182"/>
    </row>
    <row r="320" spans="1:2" ht="16.5" customHeight="1">
      <c r="A320" s="192" t="s">
        <v>276</v>
      </c>
      <c r="B320" s="182"/>
    </row>
    <row r="321" spans="1:2" ht="16.5" customHeight="1">
      <c r="A321" s="192" t="s">
        <v>277</v>
      </c>
      <c r="B321" s="182"/>
    </row>
    <row r="322" spans="1:2" ht="16.5" customHeight="1">
      <c r="A322" s="191" t="s">
        <v>278</v>
      </c>
      <c r="B322" s="182">
        <f>SUM(B323:B343)</f>
        <v>1355020</v>
      </c>
    </row>
    <row r="323" spans="1:2" ht="16.5" customHeight="1">
      <c r="A323" s="192" t="s">
        <v>78</v>
      </c>
      <c r="B323" s="182"/>
    </row>
    <row r="324" spans="1:2" ht="16.5" customHeight="1">
      <c r="A324" s="192" t="s">
        <v>79</v>
      </c>
      <c r="B324" s="182"/>
    </row>
    <row r="325" spans="1:2" ht="16.5" customHeight="1">
      <c r="A325" s="192" t="s">
        <v>80</v>
      </c>
      <c r="B325" s="182"/>
    </row>
    <row r="326" spans="1:2" ht="16.5" customHeight="1">
      <c r="A326" s="192" t="s">
        <v>279</v>
      </c>
      <c r="B326" s="182">
        <v>400000</v>
      </c>
    </row>
    <row r="327" spans="1:2" ht="16.5" customHeight="1">
      <c r="A327" s="192" t="s">
        <v>280</v>
      </c>
      <c r="B327" s="182">
        <v>0</v>
      </c>
    </row>
    <row r="328" spans="1:2" ht="16.5" customHeight="1">
      <c r="A328" s="192" t="s">
        <v>281</v>
      </c>
      <c r="B328" s="182">
        <v>0</v>
      </c>
    </row>
    <row r="329" spans="1:2" ht="16.5" customHeight="1">
      <c r="A329" s="192" t="s">
        <v>282</v>
      </c>
      <c r="B329" s="182">
        <v>0</v>
      </c>
    </row>
    <row r="330" spans="1:2" ht="16.5" customHeight="1">
      <c r="A330" s="192" t="s">
        <v>283</v>
      </c>
      <c r="B330" s="182">
        <v>0</v>
      </c>
    </row>
    <row r="331" spans="1:2" ht="16.5" customHeight="1">
      <c r="A331" s="192" t="s">
        <v>284</v>
      </c>
      <c r="B331" s="182">
        <v>0</v>
      </c>
    </row>
    <row r="332" spans="1:2" ht="16.5" customHeight="1">
      <c r="A332" s="192" t="s">
        <v>285</v>
      </c>
      <c r="B332" s="182">
        <v>0</v>
      </c>
    </row>
    <row r="333" spans="1:2" ht="16.5" customHeight="1">
      <c r="A333" s="192" t="s">
        <v>286</v>
      </c>
      <c r="B333" s="182">
        <v>0</v>
      </c>
    </row>
    <row r="334" spans="1:2" ht="16.5" customHeight="1">
      <c r="A334" s="192" t="s">
        <v>287</v>
      </c>
      <c r="B334" s="182">
        <v>955020</v>
      </c>
    </row>
    <row r="335" spans="1:2" ht="16.5" customHeight="1">
      <c r="A335" s="192" t="s">
        <v>288</v>
      </c>
      <c r="B335" s="182"/>
    </row>
    <row r="336" spans="1:2" ht="16.5" customHeight="1">
      <c r="A336" s="192" t="s">
        <v>289</v>
      </c>
      <c r="B336" s="182"/>
    </row>
    <row r="337" spans="1:2" ht="16.5" customHeight="1">
      <c r="A337" s="192" t="s">
        <v>290</v>
      </c>
      <c r="B337" s="182"/>
    </row>
    <row r="338" spans="1:2" ht="16.5" customHeight="1">
      <c r="A338" s="192" t="s">
        <v>291</v>
      </c>
      <c r="B338" s="182"/>
    </row>
    <row r="339" spans="1:2" ht="16.5" customHeight="1">
      <c r="A339" s="192" t="s">
        <v>292</v>
      </c>
      <c r="B339" s="182"/>
    </row>
    <row r="340" spans="1:2" ht="16.5" customHeight="1">
      <c r="A340" s="192" t="s">
        <v>293</v>
      </c>
      <c r="B340" s="182"/>
    </row>
    <row r="341" spans="1:2" ht="16.5" customHeight="1">
      <c r="A341" s="192" t="s">
        <v>121</v>
      </c>
      <c r="B341" s="182"/>
    </row>
    <row r="342" spans="1:2" ht="16.5" customHeight="1">
      <c r="A342" s="192" t="s">
        <v>87</v>
      </c>
      <c r="B342" s="182"/>
    </row>
    <row r="343" spans="1:2" ht="16.5" customHeight="1">
      <c r="A343" s="192" t="s">
        <v>294</v>
      </c>
      <c r="B343" s="182"/>
    </row>
    <row r="344" spans="1:2" ht="16.5" customHeight="1">
      <c r="A344" s="191" t="s">
        <v>295</v>
      </c>
      <c r="B344" s="182">
        <f>SUM(B345:B350)</f>
        <v>0</v>
      </c>
    </row>
    <row r="345" spans="1:2" ht="16.5" customHeight="1">
      <c r="A345" s="192" t="s">
        <v>78</v>
      </c>
      <c r="B345" s="182"/>
    </row>
    <row r="346" spans="1:2" ht="16.5" customHeight="1">
      <c r="A346" s="192" t="s">
        <v>79</v>
      </c>
      <c r="B346" s="182"/>
    </row>
    <row r="347" spans="1:2" ht="16.5" customHeight="1">
      <c r="A347" s="192" t="s">
        <v>80</v>
      </c>
      <c r="B347" s="182"/>
    </row>
    <row r="348" spans="1:2" ht="16.5" customHeight="1">
      <c r="A348" s="192" t="s">
        <v>296</v>
      </c>
      <c r="B348" s="182"/>
    </row>
    <row r="349" spans="1:2" ht="16.5" customHeight="1">
      <c r="A349" s="192" t="s">
        <v>87</v>
      </c>
      <c r="B349" s="182"/>
    </row>
    <row r="350" spans="1:2" ht="16.5" customHeight="1">
      <c r="A350" s="192" t="s">
        <v>297</v>
      </c>
      <c r="B350" s="182"/>
    </row>
    <row r="351" spans="1:2" ht="16.5" customHeight="1">
      <c r="A351" s="191" t="s">
        <v>298</v>
      </c>
      <c r="B351" s="182">
        <f>SUM(B352:B362)</f>
        <v>0</v>
      </c>
    </row>
    <row r="352" spans="1:2" ht="16.5" customHeight="1">
      <c r="A352" s="192" t="s">
        <v>78</v>
      </c>
      <c r="B352" s="182"/>
    </row>
    <row r="353" spans="1:2" ht="16.5" customHeight="1">
      <c r="A353" s="192" t="s">
        <v>79</v>
      </c>
      <c r="B353" s="182"/>
    </row>
    <row r="354" spans="1:2" ht="16.5" customHeight="1">
      <c r="A354" s="192" t="s">
        <v>80</v>
      </c>
      <c r="B354" s="182"/>
    </row>
    <row r="355" spans="1:2" ht="16.5" customHeight="1">
      <c r="A355" s="192" t="s">
        <v>299</v>
      </c>
      <c r="B355" s="182"/>
    </row>
    <row r="356" spans="1:2" ht="16.5" customHeight="1">
      <c r="A356" s="192" t="s">
        <v>300</v>
      </c>
      <c r="B356" s="182"/>
    </row>
    <row r="357" spans="1:2" ht="16.5" customHeight="1">
      <c r="A357" s="192" t="s">
        <v>301</v>
      </c>
      <c r="B357" s="182"/>
    </row>
    <row r="358" spans="1:2" ht="16.5" customHeight="1">
      <c r="A358" s="192" t="s">
        <v>302</v>
      </c>
      <c r="B358" s="182"/>
    </row>
    <row r="359" spans="1:2" ht="16.5" customHeight="1">
      <c r="A359" s="192" t="s">
        <v>303</v>
      </c>
      <c r="B359" s="182"/>
    </row>
    <row r="360" spans="1:2" ht="16.5" customHeight="1">
      <c r="A360" s="192" t="s">
        <v>304</v>
      </c>
      <c r="B360" s="182"/>
    </row>
    <row r="361" spans="1:2" ht="16.5" customHeight="1">
      <c r="A361" s="192" t="s">
        <v>87</v>
      </c>
      <c r="B361" s="182"/>
    </row>
    <row r="362" spans="1:2" ht="16.5" customHeight="1">
      <c r="A362" s="192" t="s">
        <v>305</v>
      </c>
      <c r="B362" s="182"/>
    </row>
    <row r="363" spans="1:2" ht="16.5" customHeight="1">
      <c r="A363" s="191" t="s">
        <v>306</v>
      </c>
      <c r="B363" s="182">
        <f>SUM(B364:B371)</f>
        <v>0</v>
      </c>
    </row>
    <row r="364" spans="1:2" ht="16.5" customHeight="1">
      <c r="A364" s="192" t="s">
        <v>78</v>
      </c>
      <c r="B364" s="182"/>
    </row>
    <row r="365" spans="1:2" ht="16.5" customHeight="1">
      <c r="A365" s="192" t="s">
        <v>79</v>
      </c>
      <c r="B365" s="182"/>
    </row>
    <row r="366" spans="1:2" ht="16.5" customHeight="1">
      <c r="A366" s="192" t="s">
        <v>80</v>
      </c>
      <c r="B366" s="182"/>
    </row>
    <row r="367" spans="1:2" ht="16.5" customHeight="1">
      <c r="A367" s="192" t="s">
        <v>307</v>
      </c>
      <c r="B367" s="182"/>
    </row>
    <row r="368" spans="1:2" ht="16.5" customHeight="1">
      <c r="A368" s="192" t="s">
        <v>308</v>
      </c>
      <c r="B368" s="182"/>
    </row>
    <row r="369" spans="1:2" ht="16.5" customHeight="1">
      <c r="A369" s="192" t="s">
        <v>309</v>
      </c>
      <c r="B369" s="182"/>
    </row>
    <row r="370" spans="1:2" ht="16.5" customHeight="1">
      <c r="A370" s="192" t="s">
        <v>87</v>
      </c>
      <c r="B370" s="182"/>
    </row>
    <row r="371" spans="1:2" ht="16.5" customHeight="1">
      <c r="A371" s="192" t="s">
        <v>310</v>
      </c>
      <c r="B371" s="182"/>
    </row>
    <row r="372" spans="1:2" ht="16.5" customHeight="1">
      <c r="A372" s="191" t="s">
        <v>311</v>
      </c>
      <c r="B372" s="182">
        <f>SUM(B373:B385)</f>
        <v>246000</v>
      </c>
    </row>
    <row r="373" spans="1:2" ht="16.5" customHeight="1">
      <c r="A373" s="192" t="s">
        <v>78</v>
      </c>
      <c r="B373" s="182"/>
    </row>
    <row r="374" spans="1:2" ht="16.5" customHeight="1">
      <c r="A374" s="192" t="s">
        <v>79</v>
      </c>
      <c r="B374" s="182"/>
    </row>
    <row r="375" spans="1:2" ht="16.5" customHeight="1">
      <c r="A375" s="192" t="s">
        <v>80</v>
      </c>
      <c r="B375" s="182"/>
    </row>
    <row r="376" spans="1:2" ht="16.5" customHeight="1">
      <c r="A376" s="192" t="s">
        <v>312</v>
      </c>
      <c r="B376" s="182">
        <v>96000</v>
      </c>
    </row>
    <row r="377" spans="1:2" ht="16.5" customHeight="1">
      <c r="A377" s="192" t="s">
        <v>313</v>
      </c>
      <c r="B377" s="182">
        <v>0</v>
      </c>
    </row>
    <row r="378" spans="1:2" ht="16.5" customHeight="1">
      <c r="A378" s="192" t="s">
        <v>314</v>
      </c>
      <c r="B378" s="182">
        <v>150000</v>
      </c>
    </row>
    <row r="379" spans="1:2" ht="16.5" customHeight="1">
      <c r="A379" s="192" t="s">
        <v>315</v>
      </c>
      <c r="B379" s="182"/>
    </row>
    <row r="380" spans="1:2" ht="16.5" customHeight="1">
      <c r="A380" s="192" t="s">
        <v>316</v>
      </c>
      <c r="B380" s="182"/>
    </row>
    <row r="381" spans="1:2" ht="16.5" customHeight="1">
      <c r="A381" s="192" t="s">
        <v>317</v>
      </c>
      <c r="B381" s="182"/>
    </row>
    <row r="382" spans="1:2" ht="16.5" customHeight="1">
      <c r="A382" s="192" t="s">
        <v>318</v>
      </c>
      <c r="B382" s="182"/>
    </row>
    <row r="383" spans="1:2" ht="16.5" customHeight="1">
      <c r="A383" s="192" t="s">
        <v>319</v>
      </c>
      <c r="B383" s="182"/>
    </row>
    <row r="384" spans="1:2" ht="16.5" customHeight="1">
      <c r="A384" s="192" t="s">
        <v>87</v>
      </c>
      <c r="B384" s="182"/>
    </row>
    <row r="385" spans="1:2" ht="16.5" customHeight="1">
      <c r="A385" s="192" t="s">
        <v>320</v>
      </c>
      <c r="B385" s="182"/>
    </row>
    <row r="386" spans="1:2" ht="16.5" customHeight="1">
      <c r="A386" s="191" t="s">
        <v>321</v>
      </c>
      <c r="B386" s="182">
        <f>SUM(B387:B394)</f>
        <v>0</v>
      </c>
    </row>
    <row r="387" spans="1:2" ht="16.5" customHeight="1">
      <c r="A387" s="192" t="s">
        <v>78</v>
      </c>
      <c r="B387" s="182"/>
    </row>
    <row r="388" spans="1:2" ht="16.5" customHeight="1">
      <c r="A388" s="192" t="s">
        <v>79</v>
      </c>
      <c r="B388" s="182"/>
    </row>
    <row r="389" spans="1:2" ht="16.5" customHeight="1">
      <c r="A389" s="192" t="s">
        <v>80</v>
      </c>
      <c r="B389" s="182"/>
    </row>
    <row r="390" spans="1:2" ht="16.5" customHeight="1">
      <c r="A390" s="192" t="s">
        <v>322</v>
      </c>
      <c r="B390" s="182"/>
    </row>
    <row r="391" spans="1:2" ht="16.5" customHeight="1">
      <c r="A391" s="192" t="s">
        <v>323</v>
      </c>
      <c r="B391" s="182"/>
    </row>
    <row r="392" spans="1:2" ht="16.5" customHeight="1">
      <c r="A392" s="192" t="s">
        <v>324</v>
      </c>
      <c r="B392" s="182"/>
    </row>
    <row r="393" spans="1:2" ht="16.5" customHeight="1">
      <c r="A393" s="192" t="s">
        <v>87</v>
      </c>
      <c r="B393" s="182"/>
    </row>
    <row r="394" spans="1:2" ht="16.5" customHeight="1">
      <c r="A394" s="192" t="s">
        <v>325</v>
      </c>
      <c r="B394" s="182"/>
    </row>
    <row r="395" spans="1:2" ht="16.5" customHeight="1">
      <c r="A395" s="191" t="s">
        <v>326</v>
      </c>
      <c r="B395" s="182">
        <f>SUM(B396:B403)</f>
        <v>0</v>
      </c>
    </row>
    <row r="396" spans="1:2" ht="16.5" customHeight="1">
      <c r="A396" s="192" t="s">
        <v>78</v>
      </c>
      <c r="B396" s="182"/>
    </row>
    <row r="397" spans="1:2" ht="16.5" customHeight="1">
      <c r="A397" s="192" t="s">
        <v>79</v>
      </c>
      <c r="B397" s="182"/>
    </row>
    <row r="398" spans="1:2" ht="16.5" customHeight="1">
      <c r="A398" s="192" t="s">
        <v>80</v>
      </c>
      <c r="B398" s="182"/>
    </row>
    <row r="399" spans="1:2" ht="16.5" customHeight="1">
      <c r="A399" s="192" t="s">
        <v>327</v>
      </c>
      <c r="B399" s="182"/>
    </row>
    <row r="400" spans="1:2" ht="16.5" customHeight="1">
      <c r="A400" s="192" t="s">
        <v>328</v>
      </c>
      <c r="B400" s="182"/>
    </row>
    <row r="401" spans="1:2" ht="16.5" customHeight="1">
      <c r="A401" s="192" t="s">
        <v>329</v>
      </c>
      <c r="B401" s="182"/>
    </row>
    <row r="402" spans="1:2" ht="16.5" customHeight="1">
      <c r="A402" s="192" t="s">
        <v>87</v>
      </c>
      <c r="B402" s="182"/>
    </row>
    <row r="403" spans="1:2" ht="16.5" customHeight="1">
      <c r="A403" s="192" t="s">
        <v>330</v>
      </c>
      <c r="B403" s="182"/>
    </row>
    <row r="404" spans="1:2" ht="16.5" customHeight="1">
      <c r="A404" s="191" t="s">
        <v>331</v>
      </c>
      <c r="B404" s="182">
        <f>SUM(B405:B411)</f>
        <v>0</v>
      </c>
    </row>
    <row r="405" spans="1:2" ht="16.5" customHeight="1">
      <c r="A405" s="192" t="s">
        <v>78</v>
      </c>
      <c r="B405" s="182"/>
    </row>
    <row r="406" spans="1:2" ht="16.5" customHeight="1">
      <c r="A406" s="192" t="s">
        <v>79</v>
      </c>
      <c r="B406" s="182"/>
    </row>
    <row r="407" spans="1:2" ht="16.5" customHeight="1">
      <c r="A407" s="192" t="s">
        <v>80</v>
      </c>
      <c r="B407" s="182"/>
    </row>
    <row r="408" spans="1:2" ht="16.5" customHeight="1">
      <c r="A408" s="192" t="s">
        <v>332</v>
      </c>
      <c r="B408" s="182"/>
    </row>
    <row r="409" spans="1:2" ht="16.5" customHeight="1">
      <c r="A409" s="192" t="s">
        <v>333</v>
      </c>
      <c r="B409" s="182"/>
    </row>
    <row r="410" spans="1:2" ht="16.5" customHeight="1">
      <c r="A410" s="192" t="s">
        <v>87</v>
      </c>
      <c r="B410" s="182"/>
    </row>
    <row r="411" spans="1:2" ht="16.5" customHeight="1">
      <c r="A411" s="192" t="s">
        <v>334</v>
      </c>
      <c r="B411" s="182"/>
    </row>
    <row r="412" spans="1:2" ht="16.5" customHeight="1">
      <c r="A412" s="191" t="s">
        <v>335</v>
      </c>
      <c r="B412" s="182">
        <f>SUM(B413:B419)</f>
        <v>0</v>
      </c>
    </row>
    <row r="413" spans="1:2" ht="16.5" customHeight="1">
      <c r="A413" s="192" t="s">
        <v>78</v>
      </c>
      <c r="B413" s="182"/>
    </row>
    <row r="414" spans="1:2" ht="16.5" customHeight="1">
      <c r="A414" s="192" t="s">
        <v>79</v>
      </c>
      <c r="B414" s="182"/>
    </row>
    <row r="415" spans="1:2" ht="16.5" customHeight="1">
      <c r="A415" s="192" t="s">
        <v>336</v>
      </c>
      <c r="B415" s="182"/>
    </row>
    <row r="416" spans="1:2" ht="16.5" customHeight="1">
      <c r="A416" s="192" t="s">
        <v>337</v>
      </c>
      <c r="B416" s="182"/>
    </row>
    <row r="417" spans="1:2" ht="16.5" customHeight="1">
      <c r="A417" s="192" t="s">
        <v>338</v>
      </c>
      <c r="B417" s="182"/>
    </row>
    <row r="418" spans="1:2" ht="16.5" customHeight="1">
      <c r="A418" s="192" t="s">
        <v>291</v>
      </c>
      <c r="B418" s="182"/>
    </row>
    <row r="419" spans="1:2" ht="16.5" customHeight="1">
      <c r="A419" s="192" t="s">
        <v>339</v>
      </c>
      <c r="B419" s="182"/>
    </row>
    <row r="420" spans="1:2" ht="16.5" customHeight="1">
      <c r="A420" s="191" t="s">
        <v>340</v>
      </c>
      <c r="B420" s="182">
        <f>SUM(B421:B428)</f>
        <v>0</v>
      </c>
    </row>
    <row r="421" spans="1:2" ht="16.5" customHeight="1">
      <c r="A421" s="192" t="s">
        <v>341</v>
      </c>
      <c r="B421" s="182"/>
    </row>
    <row r="422" spans="1:2" ht="16.5" customHeight="1">
      <c r="A422" s="192" t="s">
        <v>78</v>
      </c>
      <c r="B422" s="182"/>
    </row>
    <row r="423" spans="1:2" ht="16.5" customHeight="1">
      <c r="A423" s="192" t="s">
        <v>342</v>
      </c>
      <c r="B423" s="182"/>
    </row>
    <row r="424" spans="1:2" ht="16.5" customHeight="1">
      <c r="A424" s="192" t="s">
        <v>343</v>
      </c>
      <c r="B424" s="182"/>
    </row>
    <row r="425" spans="1:2" ht="16.5" customHeight="1">
      <c r="A425" s="192" t="s">
        <v>344</v>
      </c>
      <c r="B425" s="182"/>
    </row>
    <row r="426" spans="1:2" ht="16.5" customHeight="1">
      <c r="A426" s="192" t="s">
        <v>345</v>
      </c>
      <c r="B426" s="182"/>
    </row>
    <row r="427" spans="1:2" ht="16.5" customHeight="1">
      <c r="A427" s="192" t="s">
        <v>346</v>
      </c>
      <c r="B427" s="182"/>
    </row>
    <row r="428" spans="1:2" ht="16.5" customHeight="1">
      <c r="A428" s="192" t="s">
        <v>347</v>
      </c>
      <c r="B428" s="182"/>
    </row>
    <row r="429" spans="1:2" ht="16.5" customHeight="1">
      <c r="A429" s="191" t="s">
        <v>348</v>
      </c>
      <c r="B429" s="182">
        <f>B430+B431</f>
        <v>1117464.21</v>
      </c>
    </row>
    <row r="430" spans="1:2" ht="16.5" customHeight="1">
      <c r="A430" s="192" t="s">
        <v>349</v>
      </c>
      <c r="B430" s="182">
        <v>1117464.21</v>
      </c>
    </row>
    <row r="431" spans="1:2" ht="16.5" customHeight="1">
      <c r="A431" s="192" t="s">
        <v>350</v>
      </c>
      <c r="B431" s="182"/>
    </row>
    <row r="432" spans="1:2" ht="16.5" customHeight="1">
      <c r="A432" s="191" t="s">
        <v>351</v>
      </c>
      <c r="B432" s="182">
        <f>B433+B438+B447+B454+B460+B464+B468+B472+B478+B485</f>
        <v>99812356.55000001</v>
      </c>
    </row>
    <row r="433" spans="1:2" ht="16.5" customHeight="1">
      <c r="A433" s="191" t="s">
        <v>352</v>
      </c>
      <c r="B433" s="182">
        <f>SUM(B434:B437)</f>
        <v>0</v>
      </c>
    </row>
    <row r="434" spans="1:2" ht="16.5" customHeight="1">
      <c r="A434" s="192" t="s">
        <v>78</v>
      </c>
      <c r="B434" s="182"/>
    </row>
    <row r="435" spans="1:2" ht="16.5" customHeight="1">
      <c r="A435" s="192" t="s">
        <v>79</v>
      </c>
      <c r="B435" s="182"/>
    </row>
    <row r="436" spans="1:2" ht="16.5" customHeight="1">
      <c r="A436" s="192" t="s">
        <v>80</v>
      </c>
      <c r="B436" s="182"/>
    </row>
    <row r="437" spans="1:2" ht="16.5" customHeight="1">
      <c r="A437" s="192" t="s">
        <v>353</v>
      </c>
      <c r="B437" s="182"/>
    </row>
    <row r="438" spans="1:2" ht="16.5" customHeight="1">
      <c r="A438" s="191" t="s">
        <v>354</v>
      </c>
      <c r="B438" s="182">
        <f>SUM(B439:B446)</f>
        <v>78473896.09</v>
      </c>
    </row>
    <row r="439" spans="1:2" ht="16.5" customHeight="1">
      <c r="A439" s="192" t="s">
        <v>355</v>
      </c>
      <c r="B439" s="182">
        <v>6653451.95</v>
      </c>
    </row>
    <row r="440" spans="1:2" ht="16.5" customHeight="1">
      <c r="A440" s="192" t="s">
        <v>356</v>
      </c>
      <c r="B440" s="182">
        <v>71820444.14</v>
      </c>
    </row>
    <row r="441" spans="1:2" ht="16.5" customHeight="1">
      <c r="A441" s="192" t="s">
        <v>357</v>
      </c>
      <c r="B441" s="182"/>
    </row>
    <row r="442" spans="1:2" ht="16.5" customHeight="1">
      <c r="A442" s="192" t="s">
        <v>358</v>
      </c>
      <c r="B442" s="182"/>
    </row>
    <row r="443" spans="1:2" ht="16.5" customHeight="1">
      <c r="A443" s="192" t="s">
        <v>359</v>
      </c>
      <c r="B443" s="182"/>
    </row>
    <row r="444" spans="1:2" ht="16.5" customHeight="1">
      <c r="A444" s="192" t="s">
        <v>360</v>
      </c>
      <c r="B444" s="182"/>
    </row>
    <row r="445" spans="1:2" ht="16.5" customHeight="1">
      <c r="A445" s="192" t="s">
        <v>361</v>
      </c>
      <c r="B445" s="182"/>
    </row>
    <row r="446" spans="1:2" ht="16.5" customHeight="1">
      <c r="A446" s="192" t="s">
        <v>362</v>
      </c>
      <c r="B446" s="182"/>
    </row>
    <row r="447" spans="1:2" ht="16.5" customHeight="1">
      <c r="A447" s="191" t="s">
        <v>363</v>
      </c>
      <c r="B447" s="182">
        <f>SUM(B448:B453)</f>
        <v>0</v>
      </c>
    </row>
    <row r="448" spans="1:2" ht="16.5" customHeight="1">
      <c r="A448" s="192" t="s">
        <v>364</v>
      </c>
      <c r="B448" s="182"/>
    </row>
    <row r="449" spans="1:2" ht="16.5" customHeight="1">
      <c r="A449" s="192" t="s">
        <v>365</v>
      </c>
      <c r="B449" s="182"/>
    </row>
    <row r="450" spans="1:2" ht="16.5" customHeight="1">
      <c r="A450" s="192" t="s">
        <v>366</v>
      </c>
      <c r="B450" s="182"/>
    </row>
    <row r="451" spans="1:2" ht="16.5" customHeight="1">
      <c r="A451" s="192" t="s">
        <v>367</v>
      </c>
      <c r="B451" s="182"/>
    </row>
    <row r="452" spans="1:2" ht="16.5" customHeight="1">
      <c r="A452" s="192" t="s">
        <v>368</v>
      </c>
      <c r="B452" s="182"/>
    </row>
    <row r="453" spans="1:2" ht="16.5" customHeight="1">
      <c r="A453" s="192" t="s">
        <v>369</v>
      </c>
      <c r="B453" s="182"/>
    </row>
    <row r="454" spans="1:2" ht="16.5" customHeight="1">
      <c r="A454" s="191" t="s">
        <v>370</v>
      </c>
      <c r="B454" s="182">
        <f>SUM(B455:B459)</f>
        <v>0</v>
      </c>
    </row>
    <row r="455" spans="1:2" ht="16.5" customHeight="1">
      <c r="A455" s="192" t="s">
        <v>371</v>
      </c>
      <c r="B455" s="182"/>
    </row>
    <row r="456" spans="1:2" ht="16.5" customHeight="1">
      <c r="A456" s="192" t="s">
        <v>372</v>
      </c>
      <c r="B456" s="182"/>
    </row>
    <row r="457" spans="1:2" ht="16.5" customHeight="1">
      <c r="A457" s="192" t="s">
        <v>373</v>
      </c>
      <c r="B457" s="182"/>
    </row>
    <row r="458" spans="1:2" ht="16.5" customHeight="1">
      <c r="A458" s="192" t="s">
        <v>374</v>
      </c>
      <c r="B458" s="182"/>
    </row>
    <row r="459" spans="1:2" ht="16.5" customHeight="1">
      <c r="A459" s="192" t="s">
        <v>375</v>
      </c>
      <c r="B459" s="182"/>
    </row>
    <row r="460" spans="1:2" ht="16.5" customHeight="1">
      <c r="A460" s="191" t="s">
        <v>376</v>
      </c>
      <c r="B460" s="182">
        <f>SUM(B461:B463)</f>
        <v>0</v>
      </c>
    </row>
    <row r="461" spans="1:2" ht="16.5" customHeight="1">
      <c r="A461" s="192" t="s">
        <v>377</v>
      </c>
      <c r="B461" s="182"/>
    </row>
    <row r="462" spans="1:2" ht="16.5" customHeight="1">
      <c r="A462" s="192" t="s">
        <v>378</v>
      </c>
      <c r="B462" s="182"/>
    </row>
    <row r="463" spans="1:2" ht="16.5" customHeight="1">
      <c r="A463" s="192" t="s">
        <v>379</v>
      </c>
      <c r="B463" s="182"/>
    </row>
    <row r="464" spans="1:2" ht="16.5" customHeight="1">
      <c r="A464" s="191" t="s">
        <v>380</v>
      </c>
      <c r="B464" s="182">
        <f>SUM(B465:B467)</f>
        <v>0</v>
      </c>
    </row>
    <row r="465" spans="1:2" ht="16.5" customHeight="1">
      <c r="A465" s="192" t="s">
        <v>381</v>
      </c>
      <c r="B465" s="182"/>
    </row>
    <row r="466" spans="1:2" ht="16.5" customHeight="1">
      <c r="A466" s="192" t="s">
        <v>382</v>
      </c>
      <c r="B466" s="182"/>
    </row>
    <row r="467" spans="1:2" ht="16.5" customHeight="1">
      <c r="A467" s="192" t="s">
        <v>383</v>
      </c>
      <c r="B467" s="182"/>
    </row>
    <row r="468" spans="1:2" ht="16.5" customHeight="1">
      <c r="A468" s="191" t="s">
        <v>384</v>
      </c>
      <c r="B468" s="182">
        <f>SUM(B469:B471)</f>
        <v>0</v>
      </c>
    </row>
    <row r="469" spans="1:2" ht="16.5" customHeight="1">
      <c r="A469" s="192" t="s">
        <v>385</v>
      </c>
      <c r="B469" s="182"/>
    </row>
    <row r="470" spans="1:2" ht="16.5" customHeight="1">
      <c r="A470" s="192" t="s">
        <v>386</v>
      </c>
      <c r="B470" s="182"/>
    </row>
    <row r="471" spans="1:2" ht="16.5" customHeight="1">
      <c r="A471" s="192" t="s">
        <v>387</v>
      </c>
      <c r="B471" s="182"/>
    </row>
    <row r="472" spans="1:2" ht="17.25" customHeight="1">
      <c r="A472" s="191" t="s">
        <v>388</v>
      </c>
      <c r="B472" s="182">
        <f>SUM(B473:B477)</f>
        <v>0</v>
      </c>
    </row>
    <row r="473" spans="1:2" ht="17.25" customHeight="1">
      <c r="A473" s="192" t="s">
        <v>389</v>
      </c>
      <c r="B473" s="182"/>
    </row>
    <row r="474" spans="1:2" ht="17.25" customHeight="1">
      <c r="A474" s="192" t="s">
        <v>390</v>
      </c>
      <c r="B474" s="182"/>
    </row>
    <row r="475" spans="1:2" ht="17.25" customHeight="1">
      <c r="A475" s="192" t="s">
        <v>391</v>
      </c>
      <c r="B475" s="182"/>
    </row>
    <row r="476" spans="1:2" ht="17.25" customHeight="1">
      <c r="A476" s="192" t="s">
        <v>392</v>
      </c>
      <c r="B476" s="182"/>
    </row>
    <row r="477" spans="1:2" ht="16.5" customHeight="1">
      <c r="A477" s="192" t="s">
        <v>393</v>
      </c>
      <c r="B477" s="182"/>
    </row>
    <row r="478" spans="1:2" ht="16.5" customHeight="1">
      <c r="A478" s="191" t="s">
        <v>394</v>
      </c>
      <c r="B478" s="182">
        <f>SUM(B479:B484)</f>
        <v>21338460.46</v>
      </c>
    </row>
    <row r="479" spans="1:2" ht="16.5" customHeight="1">
      <c r="A479" s="192" t="s">
        <v>395</v>
      </c>
      <c r="B479" s="182">
        <v>0</v>
      </c>
    </row>
    <row r="480" spans="1:2" ht="16.5" customHeight="1">
      <c r="A480" s="192" t="s">
        <v>396</v>
      </c>
      <c r="B480" s="182">
        <v>0</v>
      </c>
    </row>
    <row r="481" spans="1:2" ht="16.5" customHeight="1">
      <c r="A481" s="192" t="s">
        <v>397</v>
      </c>
      <c r="B481" s="182">
        <v>0</v>
      </c>
    </row>
    <row r="482" spans="1:2" ht="16.5" customHeight="1">
      <c r="A482" s="192" t="s">
        <v>398</v>
      </c>
      <c r="B482" s="182">
        <v>0</v>
      </c>
    </row>
    <row r="483" spans="1:2" ht="16.5" customHeight="1">
      <c r="A483" s="192" t="s">
        <v>399</v>
      </c>
      <c r="B483" s="182">
        <v>0</v>
      </c>
    </row>
    <row r="484" spans="1:2" ht="16.5" customHeight="1">
      <c r="A484" s="192" t="s">
        <v>400</v>
      </c>
      <c r="B484" s="182">
        <v>21338460.46</v>
      </c>
    </row>
    <row r="485" spans="1:2" ht="16.5" customHeight="1">
      <c r="A485" s="191" t="s">
        <v>401</v>
      </c>
      <c r="B485" s="182">
        <f>B486</f>
        <v>0</v>
      </c>
    </row>
    <row r="486" spans="1:2" ht="16.5" customHeight="1">
      <c r="A486" s="192" t="s">
        <v>402</v>
      </c>
      <c r="B486" s="182"/>
    </row>
    <row r="487" spans="1:2" ht="16.5" customHeight="1">
      <c r="A487" s="191" t="s">
        <v>403</v>
      </c>
      <c r="B487" s="182">
        <f>SUM(B488,B493,B502,B508,B514,B519,B524,B531,B535,B538)</f>
        <v>0</v>
      </c>
    </row>
    <row r="488" spans="1:2" ht="16.5" customHeight="1">
      <c r="A488" s="191" t="s">
        <v>404</v>
      </c>
      <c r="B488" s="182">
        <f>SUM(B489:B492)</f>
        <v>0</v>
      </c>
    </row>
    <row r="489" spans="1:2" ht="16.5" customHeight="1">
      <c r="A489" s="192" t="s">
        <v>78</v>
      </c>
      <c r="B489" s="182"/>
    </row>
    <row r="490" spans="1:2" ht="16.5" customHeight="1">
      <c r="A490" s="192" t="s">
        <v>79</v>
      </c>
      <c r="B490" s="182"/>
    </row>
    <row r="491" spans="1:2" ht="16.5" customHeight="1">
      <c r="A491" s="192" t="s">
        <v>80</v>
      </c>
      <c r="B491" s="182"/>
    </row>
    <row r="492" spans="1:2" ht="16.5" customHeight="1">
      <c r="A492" s="192" t="s">
        <v>405</v>
      </c>
      <c r="B492" s="182"/>
    </row>
    <row r="493" spans="1:2" ht="16.5" customHeight="1">
      <c r="A493" s="191" t="s">
        <v>406</v>
      </c>
      <c r="B493" s="182">
        <f>SUM(B494:B501)</f>
        <v>0</v>
      </c>
    </row>
    <row r="494" spans="1:2" ht="16.5" customHeight="1">
      <c r="A494" s="192" t="s">
        <v>407</v>
      </c>
      <c r="B494" s="182"/>
    </row>
    <row r="495" spans="1:2" ht="16.5" customHeight="1">
      <c r="A495" s="192" t="s">
        <v>408</v>
      </c>
      <c r="B495" s="182"/>
    </row>
    <row r="496" spans="1:2" ht="16.5" customHeight="1">
      <c r="A496" s="192" t="s">
        <v>409</v>
      </c>
      <c r="B496" s="182"/>
    </row>
    <row r="497" spans="1:2" ht="16.5" customHeight="1">
      <c r="A497" s="192" t="s">
        <v>410</v>
      </c>
      <c r="B497" s="182"/>
    </row>
    <row r="498" spans="1:2" ht="16.5" customHeight="1">
      <c r="A498" s="192" t="s">
        <v>411</v>
      </c>
      <c r="B498" s="182"/>
    </row>
    <row r="499" spans="1:2" ht="16.5" customHeight="1">
      <c r="A499" s="192" t="s">
        <v>412</v>
      </c>
      <c r="B499" s="182"/>
    </row>
    <row r="500" spans="1:2" ht="16.5" customHeight="1">
      <c r="A500" s="192" t="s">
        <v>413</v>
      </c>
      <c r="B500" s="182"/>
    </row>
    <row r="501" spans="1:2" ht="16.5" customHeight="1">
      <c r="A501" s="192" t="s">
        <v>414</v>
      </c>
      <c r="B501" s="182"/>
    </row>
    <row r="502" spans="1:2" ht="16.5" customHeight="1">
      <c r="A502" s="191" t="s">
        <v>415</v>
      </c>
      <c r="B502" s="182">
        <f>SUM(B503:B507)</f>
        <v>0</v>
      </c>
    </row>
    <row r="503" spans="1:2" ht="16.5" customHeight="1">
      <c r="A503" s="192" t="s">
        <v>407</v>
      </c>
      <c r="B503" s="182"/>
    </row>
    <row r="504" spans="1:2" ht="16.5" customHeight="1">
      <c r="A504" s="192" t="s">
        <v>416</v>
      </c>
      <c r="B504" s="182"/>
    </row>
    <row r="505" spans="1:2" ht="16.5" customHeight="1">
      <c r="A505" s="192" t="s">
        <v>417</v>
      </c>
      <c r="B505" s="182"/>
    </row>
    <row r="506" spans="1:2" ht="16.5" customHeight="1">
      <c r="A506" s="192" t="s">
        <v>418</v>
      </c>
      <c r="B506" s="182"/>
    </row>
    <row r="507" spans="1:2" ht="16.5" customHeight="1">
      <c r="A507" s="192" t="s">
        <v>419</v>
      </c>
      <c r="B507" s="182"/>
    </row>
    <row r="508" spans="1:2" ht="16.5" customHeight="1">
      <c r="A508" s="191" t="s">
        <v>420</v>
      </c>
      <c r="B508" s="182">
        <f>SUM(B509:B513)</f>
        <v>0</v>
      </c>
    </row>
    <row r="509" spans="1:2" ht="16.5" customHeight="1">
      <c r="A509" s="192" t="s">
        <v>407</v>
      </c>
      <c r="B509" s="182"/>
    </row>
    <row r="510" spans="1:2" ht="16.5" customHeight="1">
      <c r="A510" s="192" t="s">
        <v>421</v>
      </c>
      <c r="B510" s="182"/>
    </row>
    <row r="511" spans="1:2" ht="16.5" customHeight="1">
      <c r="A511" s="192" t="s">
        <v>422</v>
      </c>
      <c r="B511" s="182"/>
    </row>
    <row r="512" spans="1:2" ht="16.5" customHeight="1">
      <c r="A512" s="192" t="s">
        <v>423</v>
      </c>
      <c r="B512" s="182"/>
    </row>
    <row r="513" spans="1:2" ht="16.5" customHeight="1">
      <c r="A513" s="192" t="s">
        <v>424</v>
      </c>
      <c r="B513" s="182"/>
    </row>
    <row r="514" spans="1:2" ht="16.5" customHeight="1">
      <c r="A514" s="191" t="s">
        <v>425</v>
      </c>
      <c r="B514" s="182">
        <f>SUM(B515:B518)</f>
        <v>0</v>
      </c>
    </row>
    <row r="515" spans="1:2" ht="16.5" customHeight="1">
      <c r="A515" s="192" t="s">
        <v>407</v>
      </c>
      <c r="B515" s="182"/>
    </row>
    <row r="516" spans="1:2" ht="16.5" customHeight="1">
      <c r="A516" s="192" t="s">
        <v>426</v>
      </c>
      <c r="B516" s="182"/>
    </row>
    <row r="517" spans="1:2" ht="16.5" customHeight="1">
      <c r="A517" s="192" t="s">
        <v>427</v>
      </c>
      <c r="B517" s="182"/>
    </row>
    <row r="518" spans="1:2" ht="16.5" customHeight="1">
      <c r="A518" s="192" t="s">
        <v>428</v>
      </c>
      <c r="B518" s="182"/>
    </row>
    <row r="519" spans="1:2" ht="16.5" customHeight="1">
      <c r="A519" s="191" t="s">
        <v>429</v>
      </c>
      <c r="B519" s="182">
        <f>SUM(B520:B523)</f>
        <v>0</v>
      </c>
    </row>
    <row r="520" spans="1:2" ht="16.5" customHeight="1">
      <c r="A520" s="192" t="s">
        <v>430</v>
      </c>
      <c r="B520" s="182"/>
    </row>
    <row r="521" spans="1:2" ht="16.5" customHeight="1">
      <c r="A521" s="192" t="s">
        <v>431</v>
      </c>
      <c r="B521" s="182"/>
    </row>
    <row r="522" spans="1:2" ht="16.5" customHeight="1">
      <c r="A522" s="192" t="s">
        <v>432</v>
      </c>
      <c r="B522" s="182"/>
    </row>
    <row r="523" spans="1:2" ht="16.5" customHeight="1">
      <c r="A523" s="192" t="s">
        <v>433</v>
      </c>
      <c r="B523" s="182"/>
    </row>
    <row r="524" spans="1:2" ht="16.5" customHeight="1">
      <c r="A524" s="191" t="s">
        <v>434</v>
      </c>
      <c r="B524" s="182">
        <f>SUM(B525:B530)</f>
        <v>0</v>
      </c>
    </row>
    <row r="525" spans="1:2" ht="16.5" customHeight="1">
      <c r="A525" s="192" t="s">
        <v>407</v>
      </c>
      <c r="B525" s="182"/>
    </row>
    <row r="526" spans="1:2" ht="16.5" customHeight="1">
      <c r="A526" s="192" t="s">
        <v>435</v>
      </c>
      <c r="B526" s="182"/>
    </row>
    <row r="527" spans="1:2" ht="16.5" customHeight="1">
      <c r="A527" s="192" t="s">
        <v>436</v>
      </c>
      <c r="B527" s="182"/>
    </row>
    <row r="528" spans="1:2" ht="16.5" customHeight="1">
      <c r="A528" s="192" t="s">
        <v>437</v>
      </c>
      <c r="B528" s="182"/>
    </row>
    <row r="529" spans="1:2" ht="16.5" customHeight="1">
      <c r="A529" s="192" t="s">
        <v>438</v>
      </c>
      <c r="B529" s="182"/>
    </row>
    <row r="530" spans="1:2" ht="16.5" customHeight="1">
      <c r="A530" s="192" t="s">
        <v>439</v>
      </c>
      <c r="B530" s="182"/>
    </row>
    <row r="531" spans="1:2" ht="16.5" customHeight="1">
      <c r="A531" s="191" t="s">
        <v>440</v>
      </c>
      <c r="B531" s="182">
        <f>SUM(B532:B534)</f>
        <v>0</v>
      </c>
    </row>
    <row r="532" spans="1:2" ht="16.5" customHeight="1">
      <c r="A532" s="192" t="s">
        <v>441</v>
      </c>
      <c r="B532" s="182"/>
    </row>
    <row r="533" spans="1:2" ht="16.5" customHeight="1">
      <c r="A533" s="192" t="s">
        <v>442</v>
      </c>
      <c r="B533" s="182"/>
    </row>
    <row r="534" spans="1:2" ht="16.5" customHeight="1">
      <c r="A534" s="192" t="s">
        <v>443</v>
      </c>
      <c r="B534" s="182"/>
    </row>
    <row r="535" spans="1:2" ht="16.5" customHeight="1">
      <c r="A535" s="191" t="s">
        <v>444</v>
      </c>
      <c r="B535" s="182">
        <f>B536+B537</f>
        <v>0</v>
      </c>
    </row>
    <row r="536" spans="1:2" ht="16.5" customHeight="1">
      <c r="A536" s="192" t="s">
        <v>445</v>
      </c>
      <c r="B536" s="182"/>
    </row>
    <row r="537" spans="1:2" ht="16.5" customHeight="1">
      <c r="A537" s="192" t="s">
        <v>446</v>
      </c>
      <c r="B537" s="182"/>
    </row>
    <row r="538" spans="1:2" ht="16.5" customHeight="1">
      <c r="A538" s="191" t="s">
        <v>447</v>
      </c>
      <c r="B538" s="182">
        <f>SUM(B539:B542)</f>
        <v>0</v>
      </c>
    </row>
    <row r="539" spans="1:2" ht="16.5" customHeight="1">
      <c r="A539" s="192" t="s">
        <v>448</v>
      </c>
      <c r="B539" s="182"/>
    </row>
    <row r="540" spans="1:2" ht="16.5" customHeight="1">
      <c r="A540" s="192" t="s">
        <v>449</v>
      </c>
      <c r="B540" s="182"/>
    </row>
    <row r="541" spans="1:2" ht="16.5" customHeight="1">
      <c r="A541" s="192" t="s">
        <v>450</v>
      </c>
      <c r="B541" s="182"/>
    </row>
    <row r="542" spans="1:2" ht="16.5" customHeight="1">
      <c r="A542" s="192" t="s">
        <v>451</v>
      </c>
      <c r="B542" s="182"/>
    </row>
    <row r="543" spans="1:2" ht="16.5" customHeight="1">
      <c r="A543" s="191" t="s">
        <v>452</v>
      </c>
      <c r="B543" s="182">
        <f>SUM(B544,B558,B566,B577,B588)</f>
        <v>1619362.4</v>
      </c>
    </row>
    <row r="544" spans="1:2" ht="16.5" customHeight="1">
      <c r="A544" s="191" t="s">
        <v>453</v>
      </c>
      <c r="B544" s="182">
        <f>SUM(B545:B557)</f>
        <v>1433222.4</v>
      </c>
    </row>
    <row r="545" spans="1:2" ht="16.5" customHeight="1">
      <c r="A545" s="192" t="s">
        <v>78</v>
      </c>
      <c r="B545" s="182"/>
    </row>
    <row r="546" spans="1:2" ht="16.5" customHeight="1">
      <c r="A546" s="192" t="s">
        <v>79</v>
      </c>
      <c r="B546" s="182"/>
    </row>
    <row r="547" spans="1:2" ht="16.5" customHeight="1">
      <c r="A547" s="192" t="s">
        <v>80</v>
      </c>
      <c r="B547" s="182"/>
    </row>
    <row r="548" spans="1:2" ht="16.5" customHeight="1">
      <c r="A548" s="192" t="s">
        <v>454</v>
      </c>
      <c r="B548" s="182"/>
    </row>
    <row r="549" spans="1:2" ht="16.5" customHeight="1">
      <c r="A549" s="192" t="s">
        <v>455</v>
      </c>
      <c r="B549" s="182"/>
    </row>
    <row r="550" spans="1:2" ht="16.5" customHeight="1">
      <c r="A550" s="192" t="s">
        <v>456</v>
      </c>
      <c r="B550" s="182"/>
    </row>
    <row r="551" spans="1:2" ht="16.5" customHeight="1">
      <c r="A551" s="192" t="s">
        <v>457</v>
      </c>
      <c r="B551" s="182"/>
    </row>
    <row r="552" spans="1:2" ht="16.5" customHeight="1">
      <c r="A552" s="192" t="s">
        <v>458</v>
      </c>
      <c r="B552" s="182"/>
    </row>
    <row r="553" spans="1:2" ht="16.5" customHeight="1">
      <c r="A553" s="192" t="s">
        <v>459</v>
      </c>
      <c r="B553" s="182">
        <v>1433222.4</v>
      </c>
    </row>
    <row r="554" spans="1:2" ht="16.5" customHeight="1">
      <c r="A554" s="192" t="s">
        <v>460</v>
      </c>
      <c r="B554" s="182"/>
    </row>
    <row r="555" spans="1:2" ht="16.5" customHeight="1">
      <c r="A555" s="192" t="s">
        <v>461</v>
      </c>
      <c r="B555" s="182"/>
    </row>
    <row r="556" spans="1:2" ht="16.5" customHeight="1">
      <c r="A556" s="192" t="s">
        <v>462</v>
      </c>
      <c r="B556" s="182"/>
    </row>
    <row r="557" spans="1:2" ht="16.5" customHeight="1">
      <c r="A557" s="192" t="s">
        <v>463</v>
      </c>
      <c r="B557" s="182"/>
    </row>
    <row r="558" spans="1:2" ht="16.5" customHeight="1">
      <c r="A558" s="191" t="s">
        <v>464</v>
      </c>
      <c r="B558" s="182">
        <f>SUM(B559:B565)</f>
        <v>0</v>
      </c>
    </row>
    <row r="559" spans="1:2" ht="16.5" customHeight="1">
      <c r="A559" s="192" t="s">
        <v>78</v>
      </c>
      <c r="B559" s="182"/>
    </row>
    <row r="560" spans="1:2" ht="16.5" customHeight="1">
      <c r="A560" s="192" t="s">
        <v>79</v>
      </c>
      <c r="B560" s="182"/>
    </row>
    <row r="561" spans="1:2" ht="16.5" customHeight="1">
      <c r="A561" s="192" t="s">
        <v>80</v>
      </c>
      <c r="B561" s="182"/>
    </row>
    <row r="562" spans="1:2" ht="16.5" customHeight="1">
      <c r="A562" s="192" t="s">
        <v>465</v>
      </c>
      <c r="B562" s="182"/>
    </row>
    <row r="563" spans="1:2" ht="16.5" customHeight="1">
      <c r="A563" s="192" t="s">
        <v>466</v>
      </c>
      <c r="B563" s="182"/>
    </row>
    <row r="564" spans="1:2" ht="16.5" customHeight="1">
      <c r="A564" s="192" t="s">
        <v>467</v>
      </c>
      <c r="B564" s="182"/>
    </row>
    <row r="565" spans="1:2" ht="16.5" customHeight="1">
      <c r="A565" s="192" t="s">
        <v>468</v>
      </c>
      <c r="B565" s="182"/>
    </row>
    <row r="566" spans="1:2" ht="16.5" customHeight="1">
      <c r="A566" s="191" t="s">
        <v>469</v>
      </c>
      <c r="B566" s="182">
        <f>SUM(B567:B576)</f>
        <v>152000</v>
      </c>
    </row>
    <row r="567" spans="1:2" ht="16.5" customHeight="1">
      <c r="A567" s="192" t="s">
        <v>78</v>
      </c>
      <c r="B567" s="182"/>
    </row>
    <row r="568" spans="1:2" ht="16.5" customHeight="1">
      <c r="A568" s="192" t="s">
        <v>79</v>
      </c>
      <c r="B568" s="182"/>
    </row>
    <row r="569" spans="1:2" ht="16.5" customHeight="1">
      <c r="A569" s="192" t="s">
        <v>80</v>
      </c>
      <c r="B569" s="182"/>
    </row>
    <row r="570" spans="1:2" ht="16.5" customHeight="1">
      <c r="A570" s="192" t="s">
        <v>470</v>
      </c>
      <c r="B570" s="182"/>
    </row>
    <row r="571" spans="1:2" ht="16.5" customHeight="1">
      <c r="A571" s="192" t="s">
        <v>471</v>
      </c>
      <c r="B571" s="182"/>
    </row>
    <row r="572" spans="1:2" ht="16.5" customHeight="1">
      <c r="A572" s="192" t="s">
        <v>472</v>
      </c>
      <c r="B572" s="182"/>
    </row>
    <row r="573" spans="1:2" ht="16.5" customHeight="1">
      <c r="A573" s="192" t="s">
        <v>473</v>
      </c>
      <c r="B573" s="182"/>
    </row>
    <row r="574" spans="1:2" ht="16.5" customHeight="1">
      <c r="A574" s="192" t="s">
        <v>474</v>
      </c>
      <c r="B574" s="182">
        <v>152000</v>
      </c>
    </row>
    <row r="575" spans="1:2" ht="16.5" customHeight="1">
      <c r="A575" s="192" t="s">
        <v>475</v>
      </c>
      <c r="B575" s="182"/>
    </row>
    <row r="576" spans="1:2" ht="16.5" customHeight="1">
      <c r="A576" s="192" t="s">
        <v>476</v>
      </c>
      <c r="B576" s="182"/>
    </row>
    <row r="577" spans="1:2" ht="16.5" customHeight="1">
      <c r="A577" s="191" t="s">
        <v>477</v>
      </c>
      <c r="B577" s="182">
        <f>SUM(B578:B587)</f>
        <v>34140</v>
      </c>
    </row>
    <row r="578" spans="1:2" ht="16.5" customHeight="1">
      <c r="A578" s="192" t="s">
        <v>78</v>
      </c>
      <c r="B578" s="182"/>
    </row>
    <row r="579" spans="1:2" ht="16.5" customHeight="1">
      <c r="A579" s="192" t="s">
        <v>79</v>
      </c>
      <c r="B579" s="182"/>
    </row>
    <row r="580" spans="1:2" ht="16.5" customHeight="1">
      <c r="A580" s="192" t="s">
        <v>80</v>
      </c>
      <c r="B580" s="182"/>
    </row>
    <row r="581" spans="1:2" ht="16.5" customHeight="1">
      <c r="A581" s="192" t="s">
        <v>478</v>
      </c>
      <c r="B581" s="182"/>
    </row>
    <row r="582" spans="1:2" ht="16.5" customHeight="1">
      <c r="A582" s="192" t="s">
        <v>479</v>
      </c>
      <c r="B582" s="182"/>
    </row>
    <row r="583" spans="1:2" ht="16.5" customHeight="1">
      <c r="A583" s="192" t="s">
        <v>480</v>
      </c>
      <c r="B583" s="182"/>
    </row>
    <row r="584" spans="1:2" ht="16.5" customHeight="1">
      <c r="A584" s="192" t="s">
        <v>481</v>
      </c>
      <c r="B584" s="182"/>
    </row>
    <row r="585" spans="1:2" ht="16.5" customHeight="1">
      <c r="A585" s="192" t="s">
        <v>482</v>
      </c>
      <c r="B585" s="182"/>
    </row>
    <row r="586" spans="1:2" ht="16.5" customHeight="1">
      <c r="A586" s="192" t="s">
        <v>483</v>
      </c>
      <c r="B586" s="182"/>
    </row>
    <row r="587" spans="1:2" ht="16.5" customHeight="1">
      <c r="A587" s="192" t="s">
        <v>484</v>
      </c>
      <c r="B587" s="182">
        <v>34140</v>
      </c>
    </row>
    <row r="588" spans="1:2" ht="16.5" customHeight="1">
      <c r="A588" s="191" t="s">
        <v>485</v>
      </c>
      <c r="B588" s="182">
        <f>SUM(B589:B591)</f>
        <v>0</v>
      </c>
    </row>
    <row r="589" spans="1:2" ht="16.5" customHeight="1">
      <c r="A589" s="192" t="s">
        <v>486</v>
      </c>
      <c r="B589" s="182"/>
    </row>
    <row r="590" spans="1:2" ht="16.5" customHeight="1">
      <c r="A590" s="192" t="s">
        <v>487</v>
      </c>
      <c r="B590" s="182"/>
    </row>
    <row r="591" spans="1:2" ht="16.5" customHeight="1">
      <c r="A591" s="192" t="s">
        <v>488</v>
      </c>
      <c r="B591" s="182"/>
    </row>
    <row r="592" spans="1:2" ht="16.5" customHeight="1">
      <c r="A592" s="191" t="s">
        <v>489</v>
      </c>
      <c r="B592" s="182">
        <f>SUM(B593,B607,B618,B620,B629,B633,B643,B651,B657,B664,B673,B678,B683,B686,B689,B692,B695,B698,B702,B707)</f>
        <v>35826035.400000006</v>
      </c>
    </row>
    <row r="593" spans="1:2" ht="16.5" customHeight="1">
      <c r="A593" s="191" t="s">
        <v>490</v>
      </c>
      <c r="B593" s="182">
        <f>SUM(B594:B606)</f>
        <v>4079722.98</v>
      </c>
    </row>
    <row r="594" spans="1:2" ht="16.5" customHeight="1">
      <c r="A594" s="192" t="s">
        <v>78</v>
      </c>
      <c r="B594" s="182"/>
    </row>
    <row r="595" spans="1:2" ht="16.5" customHeight="1">
      <c r="A595" s="192" t="s">
        <v>79</v>
      </c>
      <c r="B595" s="182"/>
    </row>
    <row r="596" spans="1:2" ht="16.5" customHeight="1">
      <c r="A596" s="192" t="s">
        <v>80</v>
      </c>
      <c r="B596" s="182"/>
    </row>
    <row r="597" spans="1:2" ht="16.5" customHeight="1">
      <c r="A597" s="192" t="s">
        <v>491</v>
      </c>
      <c r="B597" s="182"/>
    </row>
    <row r="598" spans="1:2" ht="16.5" customHeight="1">
      <c r="A598" s="192" t="s">
        <v>492</v>
      </c>
      <c r="B598" s="182"/>
    </row>
    <row r="599" spans="1:2" ht="16.5" customHeight="1">
      <c r="A599" s="192" t="s">
        <v>493</v>
      </c>
      <c r="B599" s="182"/>
    </row>
    <row r="600" spans="1:2" ht="16.5" customHeight="1">
      <c r="A600" s="192" t="s">
        <v>494</v>
      </c>
      <c r="B600" s="182"/>
    </row>
    <row r="601" spans="1:2" ht="16.5" customHeight="1">
      <c r="A601" s="192" t="s">
        <v>121</v>
      </c>
      <c r="B601" s="182"/>
    </row>
    <row r="602" spans="1:2" ht="16.5" customHeight="1">
      <c r="A602" s="192" t="s">
        <v>495</v>
      </c>
      <c r="B602" s="182"/>
    </row>
    <row r="603" spans="1:2" ht="16.5" customHeight="1">
      <c r="A603" s="192" t="s">
        <v>496</v>
      </c>
      <c r="B603" s="182"/>
    </row>
    <row r="604" spans="1:2" ht="16.5" customHeight="1">
      <c r="A604" s="192" t="s">
        <v>497</v>
      </c>
      <c r="B604" s="182">
        <v>1656755.98</v>
      </c>
    </row>
    <row r="605" spans="1:2" ht="16.5" customHeight="1">
      <c r="A605" s="192" t="s">
        <v>498</v>
      </c>
      <c r="B605" s="182">
        <v>0</v>
      </c>
    </row>
    <row r="606" spans="1:2" ht="16.5" customHeight="1">
      <c r="A606" s="192" t="s">
        <v>499</v>
      </c>
      <c r="B606" s="182">
        <v>2422967</v>
      </c>
    </row>
    <row r="607" spans="1:2" ht="16.5" customHeight="1">
      <c r="A607" s="191" t="s">
        <v>500</v>
      </c>
      <c r="B607" s="182">
        <f>SUM(B608:B617)</f>
        <v>8671830.91</v>
      </c>
    </row>
    <row r="608" spans="1:2" ht="16.5" customHeight="1">
      <c r="A608" s="192" t="s">
        <v>78</v>
      </c>
      <c r="B608" s="182"/>
    </row>
    <row r="609" spans="1:2" ht="16.5" customHeight="1">
      <c r="A609" s="192" t="s">
        <v>79</v>
      </c>
      <c r="B609" s="182"/>
    </row>
    <row r="610" spans="1:2" ht="16.5" customHeight="1">
      <c r="A610" s="192" t="s">
        <v>80</v>
      </c>
      <c r="B610" s="182"/>
    </row>
    <row r="611" spans="1:2" ht="16.5" customHeight="1">
      <c r="A611" s="192" t="s">
        <v>501</v>
      </c>
      <c r="B611" s="182">
        <v>180400</v>
      </c>
    </row>
    <row r="612" spans="1:2" ht="16.5" customHeight="1">
      <c r="A612" s="192" t="s">
        <v>502</v>
      </c>
      <c r="B612" s="182">
        <v>0</v>
      </c>
    </row>
    <row r="613" spans="1:2" ht="16.5" customHeight="1">
      <c r="A613" s="192" t="s">
        <v>503</v>
      </c>
      <c r="B613" s="182">
        <v>0</v>
      </c>
    </row>
    <row r="614" spans="1:2" ht="16.5" customHeight="1">
      <c r="A614" s="192" t="s">
        <v>504</v>
      </c>
      <c r="B614" s="182">
        <v>0</v>
      </c>
    </row>
    <row r="615" spans="1:2" ht="16.5" customHeight="1">
      <c r="A615" s="192" t="s">
        <v>505</v>
      </c>
      <c r="B615" s="182">
        <v>8455430.91</v>
      </c>
    </row>
    <row r="616" spans="1:2" ht="16.5" customHeight="1">
      <c r="A616" s="192" t="s">
        <v>506</v>
      </c>
      <c r="B616" s="182">
        <v>0</v>
      </c>
    </row>
    <row r="617" spans="1:2" ht="16.5" customHeight="1">
      <c r="A617" s="192" t="s">
        <v>507</v>
      </c>
      <c r="B617" s="182">
        <v>36000</v>
      </c>
    </row>
    <row r="618" spans="1:2" ht="16.5" customHeight="1">
      <c r="A618" s="191" t="s">
        <v>508</v>
      </c>
      <c r="B618" s="182">
        <f>B619</f>
        <v>0</v>
      </c>
    </row>
    <row r="619" spans="1:2" ht="16.5" customHeight="1">
      <c r="A619" s="192" t="s">
        <v>509</v>
      </c>
      <c r="B619" s="182"/>
    </row>
    <row r="620" spans="1:2" ht="16.5" customHeight="1">
      <c r="A620" s="191" t="s">
        <v>510</v>
      </c>
      <c r="B620" s="182">
        <f>SUM(B621:B628)</f>
        <v>13875943.39</v>
      </c>
    </row>
    <row r="621" spans="1:2" ht="16.5" customHeight="1">
      <c r="A621" s="192" t="s">
        <v>511</v>
      </c>
      <c r="B621" s="182">
        <v>0</v>
      </c>
    </row>
    <row r="622" spans="1:2" ht="16.5" customHeight="1">
      <c r="A622" s="192" t="s">
        <v>512</v>
      </c>
      <c r="B622" s="182">
        <v>0</v>
      </c>
    </row>
    <row r="623" spans="1:2" ht="16.5" customHeight="1">
      <c r="A623" s="192" t="s">
        <v>513</v>
      </c>
      <c r="B623" s="182">
        <v>0</v>
      </c>
    </row>
    <row r="624" spans="1:2" ht="16.5" customHeight="1">
      <c r="A624" s="192" t="s">
        <v>514</v>
      </c>
      <c r="B624" s="182">
        <v>352435</v>
      </c>
    </row>
    <row r="625" spans="1:2" ht="16.5" customHeight="1">
      <c r="A625" s="192" t="s">
        <v>515</v>
      </c>
      <c r="B625" s="182">
        <v>8114929.24</v>
      </c>
    </row>
    <row r="626" spans="1:2" ht="16.5" customHeight="1">
      <c r="A626" s="192" t="s">
        <v>516</v>
      </c>
      <c r="B626" s="182">
        <v>5408579.15</v>
      </c>
    </row>
    <row r="627" spans="1:2" ht="16.5" customHeight="1">
      <c r="A627" s="192" t="s">
        <v>517</v>
      </c>
      <c r="B627" s="182">
        <v>0</v>
      </c>
    </row>
    <row r="628" spans="1:2" ht="16.5" customHeight="1">
      <c r="A628" s="192" t="s">
        <v>518</v>
      </c>
      <c r="B628" s="182">
        <v>0</v>
      </c>
    </row>
    <row r="629" spans="1:2" ht="16.5" customHeight="1">
      <c r="A629" s="191" t="s">
        <v>519</v>
      </c>
      <c r="B629" s="182">
        <f>SUM(B630:B632)</f>
        <v>0</v>
      </c>
    </row>
    <row r="630" spans="1:2" ht="16.5" customHeight="1">
      <c r="A630" s="192" t="s">
        <v>520</v>
      </c>
      <c r="B630" s="182"/>
    </row>
    <row r="631" spans="1:2" ht="16.5" customHeight="1">
      <c r="A631" s="192" t="s">
        <v>521</v>
      </c>
      <c r="B631" s="182"/>
    </row>
    <row r="632" spans="1:2" ht="16.5" customHeight="1">
      <c r="A632" s="192" t="s">
        <v>522</v>
      </c>
      <c r="B632" s="182"/>
    </row>
    <row r="633" spans="1:2" ht="16.5" customHeight="1">
      <c r="A633" s="191" t="s">
        <v>523</v>
      </c>
      <c r="B633" s="182">
        <f>SUM(B634:B642)</f>
        <v>0</v>
      </c>
    </row>
    <row r="634" spans="1:2" ht="16.5" customHeight="1">
      <c r="A634" s="192" t="s">
        <v>524</v>
      </c>
      <c r="B634" s="182"/>
    </row>
    <row r="635" spans="1:2" ht="16.5" customHeight="1">
      <c r="A635" s="192" t="s">
        <v>525</v>
      </c>
      <c r="B635" s="182"/>
    </row>
    <row r="636" spans="1:2" ht="16.5" customHeight="1">
      <c r="A636" s="192" t="s">
        <v>526</v>
      </c>
      <c r="B636" s="182"/>
    </row>
    <row r="637" spans="1:2" ht="16.5" customHeight="1">
      <c r="A637" s="192" t="s">
        <v>527</v>
      </c>
      <c r="B637" s="182"/>
    </row>
    <row r="638" spans="1:2" ht="16.5" customHeight="1">
      <c r="A638" s="192" t="s">
        <v>528</v>
      </c>
      <c r="B638" s="182"/>
    </row>
    <row r="639" spans="1:2" ht="16.5" customHeight="1">
      <c r="A639" s="192" t="s">
        <v>529</v>
      </c>
      <c r="B639" s="182"/>
    </row>
    <row r="640" spans="1:2" ht="16.5" customHeight="1">
      <c r="A640" s="192" t="s">
        <v>530</v>
      </c>
      <c r="B640" s="182"/>
    </row>
    <row r="641" spans="1:2" ht="16.5" customHeight="1">
      <c r="A641" s="192" t="s">
        <v>531</v>
      </c>
      <c r="B641" s="182"/>
    </row>
    <row r="642" spans="1:2" ht="16.5" customHeight="1">
      <c r="A642" s="192" t="s">
        <v>532</v>
      </c>
      <c r="B642" s="182"/>
    </row>
    <row r="643" spans="1:2" ht="16.5" customHeight="1">
      <c r="A643" s="191" t="s">
        <v>533</v>
      </c>
      <c r="B643" s="182">
        <f>SUM(B644:B650)</f>
        <v>2443010.85</v>
      </c>
    </row>
    <row r="644" spans="1:2" ht="16.5" customHeight="1">
      <c r="A644" s="192" t="s">
        <v>534</v>
      </c>
      <c r="B644" s="182">
        <v>12678</v>
      </c>
    </row>
    <row r="645" spans="1:2" ht="16.5" customHeight="1">
      <c r="A645" s="192" t="s">
        <v>535</v>
      </c>
      <c r="B645" s="182">
        <v>226992.85</v>
      </c>
    </row>
    <row r="646" spans="1:2" ht="16.5" customHeight="1">
      <c r="A646" s="192" t="s">
        <v>536</v>
      </c>
      <c r="B646" s="182">
        <v>0</v>
      </c>
    </row>
    <row r="647" spans="1:2" ht="16.5" customHeight="1">
      <c r="A647" s="192" t="s">
        <v>537</v>
      </c>
      <c r="B647" s="182">
        <v>0</v>
      </c>
    </row>
    <row r="648" spans="1:2" ht="16.5" customHeight="1">
      <c r="A648" s="192" t="s">
        <v>538</v>
      </c>
      <c r="B648" s="182">
        <v>647400</v>
      </c>
    </row>
    <row r="649" spans="1:2" ht="16.5" customHeight="1">
      <c r="A649" s="192" t="s">
        <v>539</v>
      </c>
      <c r="B649" s="182">
        <v>191810</v>
      </c>
    </row>
    <row r="650" spans="1:2" ht="16.5" customHeight="1">
      <c r="A650" s="192" t="s">
        <v>540</v>
      </c>
      <c r="B650" s="182">
        <v>1364130</v>
      </c>
    </row>
    <row r="651" spans="1:2" ht="16.5" customHeight="1">
      <c r="A651" s="191" t="s">
        <v>541</v>
      </c>
      <c r="B651" s="182">
        <f>SUM(B652:B656)</f>
        <v>77530.27</v>
      </c>
    </row>
    <row r="652" spans="1:2" ht="16.5" customHeight="1">
      <c r="A652" s="192" t="s">
        <v>542</v>
      </c>
      <c r="B652" s="182"/>
    </row>
    <row r="653" spans="1:2" ht="16.5" customHeight="1">
      <c r="A653" s="192" t="s">
        <v>543</v>
      </c>
      <c r="B653" s="182"/>
    </row>
    <row r="654" spans="1:2" ht="16.5" customHeight="1">
      <c r="A654" s="192" t="s">
        <v>544</v>
      </c>
      <c r="B654" s="182"/>
    </row>
    <row r="655" spans="1:2" ht="16.5" customHeight="1">
      <c r="A655" s="192" t="s">
        <v>545</v>
      </c>
      <c r="B655" s="182"/>
    </row>
    <row r="656" spans="1:2" ht="16.5" customHeight="1">
      <c r="A656" s="192" t="s">
        <v>546</v>
      </c>
      <c r="B656" s="182">
        <v>77530.27</v>
      </c>
    </row>
    <row r="657" spans="1:2" ht="16.5" customHeight="1">
      <c r="A657" s="191" t="s">
        <v>547</v>
      </c>
      <c r="B657" s="182">
        <f>SUM(B658:B663)</f>
        <v>766050</v>
      </c>
    </row>
    <row r="658" spans="1:2" ht="16.5" customHeight="1">
      <c r="A658" s="192" t="s">
        <v>548</v>
      </c>
      <c r="B658" s="182"/>
    </row>
    <row r="659" spans="1:2" ht="16.5" customHeight="1">
      <c r="A659" s="192" t="s">
        <v>549</v>
      </c>
      <c r="B659" s="182">
        <v>766050</v>
      </c>
    </row>
    <row r="660" spans="1:2" ht="16.5" customHeight="1">
      <c r="A660" s="192" t="s">
        <v>550</v>
      </c>
      <c r="B660" s="182"/>
    </row>
    <row r="661" spans="1:2" ht="16.5" customHeight="1">
      <c r="A661" s="192" t="s">
        <v>551</v>
      </c>
      <c r="B661" s="182"/>
    </row>
    <row r="662" spans="1:2" ht="16.5" customHeight="1">
      <c r="A662" s="192" t="s">
        <v>552</v>
      </c>
      <c r="B662" s="182"/>
    </row>
    <row r="663" spans="1:2" ht="16.5" customHeight="1">
      <c r="A663" s="192" t="s">
        <v>553</v>
      </c>
      <c r="B663" s="182"/>
    </row>
    <row r="664" spans="1:2" ht="16.5" customHeight="1">
      <c r="A664" s="191" t="s">
        <v>554</v>
      </c>
      <c r="B664" s="182">
        <f>SUM(B665:B672)</f>
        <v>1527460</v>
      </c>
    </row>
    <row r="665" spans="1:2" ht="16.5" customHeight="1">
      <c r="A665" s="192" t="s">
        <v>78</v>
      </c>
      <c r="B665" s="182"/>
    </row>
    <row r="666" spans="1:2" ht="16.5" customHeight="1">
      <c r="A666" s="192" t="s">
        <v>79</v>
      </c>
      <c r="B666" s="182"/>
    </row>
    <row r="667" spans="1:2" ht="16.5" customHeight="1">
      <c r="A667" s="192" t="s">
        <v>80</v>
      </c>
      <c r="B667" s="182"/>
    </row>
    <row r="668" spans="1:2" ht="16.5" customHeight="1">
      <c r="A668" s="192" t="s">
        <v>555</v>
      </c>
      <c r="B668" s="182"/>
    </row>
    <row r="669" spans="1:2" ht="16.5" customHeight="1">
      <c r="A669" s="192" t="s">
        <v>556</v>
      </c>
      <c r="B669" s="182">
        <v>1527460</v>
      </c>
    </row>
    <row r="670" spans="1:2" ht="16.5" customHeight="1">
      <c r="A670" s="192" t="s">
        <v>557</v>
      </c>
      <c r="B670" s="182"/>
    </row>
    <row r="671" spans="1:2" ht="16.5" customHeight="1">
      <c r="A671" s="192" t="s">
        <v>558</v>
      </c>
      <c r="B671" s="182"/>
    </row>
    <row r="672" spans="1:2" ht="16.5" customHeight="1">
      <c r="A672" s="192" t="s">
        <v>559</v>
      </c>
      <c r="B672" s="182"/>
    </row>
    <row r="673" spans="1:2" ht="16.5" customHeight="1">
      <c r="A673" s="191" t="s">
        <v>560</v>
      </c>
      <c r="B673" s="182">
        <f>SUM(B674:B677)</f>
        <v>72000</v>
      </c>
    </row>
    <row r="674" spans="1:2" ht="16.5" customHeight="1">
      <c r="A674" s="192" t="s">
        <v>561</v>
      </c>
      <c r="B674" s="182"/>
    </row>
    <row r="675" spans="1:2" ht="16.5" customHeight="1">
      <c r="A675" s="192" t="s">
        <v>562</v>
      </c>
      <c r="B675" s="182"/>
    </row>
    <row r="676" spans="1:2" ht="16.5" customHeight="1">
      <c r="A676" s="192" t="s">
        <v>563</v>
      </c>
      <c r="B676" s="182"/>
    </row>
    <row r="677" spans="1:2" ht="16.5" customHeight="1">
      <c r="A677" s="192" t="s">
        <v>564</v>
      </c>
      <c r="B677" s="182">
        <v>72000</v>
      </c>
    </row>
    <row r="678" spans="1:2" ht="16.5" customHeight="1">
      <c r="A678" s="191" t="s">
        <v>565</v>
      </c>
      <c r="B678" s="182">
        <f>SUM(B679:B682)</f>
        <v>0</v>
      </c>
    </row>
    <row r="679" spans="1:2" ht="16.5" customHeight="1">
      <c r="A679" s="192" t="s">
        <v>78</v>
      </c>
      <c r="B679" s="182"/>
    </row>
    <row r="680" spans="1:2" ht="16.5" customHeight="1">
      <c r="A680" s="192" t="s">
        <v>79</v>
      </c>
      <c r="B680" s="182"/>
    </row>
    <row r="681" spans="1:2" ht="16.5" customHeight="1">
      <c r="A681" s="192" t="s">
        <v>80</v>
      </c>
      <c r="B681" s="182"/>
    </row>
    <row r="682" spans="1:2" ht="16.5" customHeight="1">
      <c r="A682" s="192" t="s">
        <v>566</v>
      </c>
      <c r="B682" s="182"/>
    </row>
    <row r="683" spans="1:2" ht="16.5" customHeight="1">
      <c r="A683" s="191" t="s">
        <v>567</v>
      </c>
      <c r="B683" s="182">
        <f>SUM(B684:B685)</f>
        <v>2759942</v>
      </c>
    </row>
    <row r="684" spans="1:2" ht="16.5" customHeight="1">
      <c r="A684" s="192" t="s">
        <v>568</v>
      </c>
      <c r="B684" s="182">
        <v>382301</v>
      </c>
    </row>
    <row r="685" spans="1:2" ht="16.5" customHeight="1">
      <c r="A685" s="192" t="s">
        <v>569</v>
      </c>
      <c r="B685" s="182">
        <v>2377641</v>
      </c>
    </row>
    <row r="686" spans="1:2" ht="16.5" customHeight="1">
      <c r="A686" s="191" t="s">
        <v>570</v>
      </c>
      <c r="B686" s="182">
        <f>SUM(B687:B688)</f>
        <v>124515</v>
      </c>
    </row>
    <row r="687" spans="1:2" ht="16.5" customHeight="1">
      <c r="A687" s="192" t="s">
        <v>571</v>
      </c>
      <c r="B687" s="182">
        <v>124515</v>
      </c>
    </row>
    <row r="688" spans="1:2" ht="16.5" customHeight="1">
      <c r="A688" s="192" t="s">
        <v>572</v>
      </c>
      <c r="B688" s="182"/>
    </row>
    <row r="689" spans="1:2" ht="16.5" customHeight="1">
      <c r="A689" s="191" t="s">
        <v>573</v>
      </c>
      <c r="B689" s="182">
        <f>SUM(B690:B691)</f>
        <v>43200</v>
      </c>
    </row>
    <row r="690" spans="1:2" ht="16.5" customHeight="1">
      <c r="A690" s="192" t="s">
        <v>574</v>
      </c>
      <c r="B690" s="182">
        <v>24000</v>
      </c>
    </row>
    <row r="691" spans="1:2" ht="16.5" customHeight="1">
      <c r="A691" s="192" t="s">
        <v>575</v>
      </c>
      <c r="B691" s="182">
        <v>19200</v>
      </c>
    </row>
    <row r="692" spans="1:2" ht="16.5" customHeight="1">
      <c r="A692" s="191" t="s">
        <v>576</v>
      </c>
      <c r="B692" s="182">
        <f>SUM(B693:B694)</f>
        <v>0</v>
      </c>
    </row>
    <row r="693" spans="1:2" ht="16.5" customHeight="1">
      <c r="A693" s="192" t="s">
        <v>577</v>
      </c>
      <c r="B693" s="182"/>
    </row>
    <row r="694" spans="1:2" ht="16.5" customHeight="1">
      <c r="A694" s="192" t="s">
        <v>578</v>
      </c>
      <c r="B694" s="182"/>
    </row>
    <row r="695" spans="1:2" ht="16.5" customHeight="1">
      <c r="A695" s="191" t="s">
        <v>579</v>
      </c>
      <c r="B695" s="182">
        <f>SUM(B696:B697)</f>
        <v>885210</v>
      </c>
    </row>
    <row r="696" spans="1:2" ht="16.5" customHeight="1">
      <c r="A696" s="192" t="s">
        <v>580</v>
      </c>
      <c r="B696" s="182">
        <v>768480</v>
      </c>
    </row>
    <row r="697" spans="1:2" ht="16.5" customHeight="1">
      <c r="A697" s="192" t="s">
        <v>581</v>
      </c>
      <c r="B697" s="182">
        <v>116730</v>
      </c>
    </row>
    <row r="698" spans="1:2" ht="16.5" customHeight="1">
      <c r="A698" s="191" t="s">
        <v>582</v>
      </c>
      <c r="B698" s="182">
        <f>SUM(B699:B701)</f>
        <v>0</v>
      </c>
    </row>
    <row r="699" spans="1:2" ht="16.5" customHeight="1">
      <c r="A699" s="192" t="s">
        <v>583</v>
      </c>
      <c r="B699" s="182"/>
    </row>
    <row r="700" spans="1:2" ht="16.5" customHeight="1">
      <c r="A700" s="192" t="s">
        <v>584</v>
      </c>
      <c r="B700" s="182"/>
    </row>
    <row r="701" spans="1:2" ht="16.5" customHeight="1">
      <c r="A701" s="192" t="s">
        <v>585</v>
      </c>
      <c r="B701" s="182"/>
    </row>
    <row r="702" spans="1:2" ht="16.5" customHeight="1">
      <c r="A702" s="191" t="s">
        <v>586</v>
      </c>
      <c r="B702" s="182">
        <f>SUM(B703:B706)</f>
        <v>0</v>
      </c>
    </row>
    <row r="703" spans="1:2" ht="16.5" customHeight="1">
      <c r="A703" s="192" t="s">
        <v>587</v>
      </c>
      <c r="B703" s="182"/>
    </row>
    <row r="704" spans="1:2" ht="16.5" customHeight="1">
      <c r="A704" s="192" t="s">
        <v>588</v>
      </c>
      <c r="B704" s="182"/>
    </row>
    <row r="705" spans="1:2" ht="16.5" customHeight="1">
      <c r="A705" s="192" t="s">
        <v>589</v>
      </c>
      <c r="B705" s="182"/>
    </row>
    <row r="706" spans="1:2" ht="16.5" customHeight="1">
      <c r="A706" s="192" t="s">
        <v>590</v>
      </c>
      <c r="B706" s="182"/>
    </row>
    <row r="707" spans="1:2" ht="16.5" customHeight="1">
      <c r="A707" s="191" t="s">
        <v>591</v>
      </c>
      <c r="B707" s="182">
        <f>B708</f>
        <v>499620</v>
      </c>
    </row>
    <row r="708" spans="1:2" ht="16.5" customHeight="1">
      <c r="A708" s="192" t="s">
        <v>592</v>
      </c>
      <c r="B708" s="182">
        <v>499620</v>
      </c>
    </row>
    <row r="709" spans="1:2" ht="16.5" customHeight="1">
      <c r="A709" s="191" t="s">
        <v>593</v>
      </c>
      <c r="B709" s="182">
        <f>SUM(B710,B715,B728,B732,B744,B747,B751,B761,B766,B772,B776,B779)</f>
        <v>43266260.37</v>
      </c>
    </row>
    <row r="710" spans="1:2" ht="16.5" customHeight="1">
      <c r="A710" s="191" t="s">
        <v>594</v>
      </c>
      <c r="B710" s="182">
        <f>SUM(B711:B714)</f>
        <v>0</v>
      </c>
    </row>
    <row r="711" spans="1:2" ht="16.5" customHeight="1">
      <c r="A711" s="192" t="s">
        <v>78</v>
      </c>
      <c r="B711" s="182"/>
    </row>
    <row r="712" spans="1:2" ht="16.5" customHeight="1">
      <c r="A712" s="192" t="s">
        <v>79</v>
      </c>
      <c r="B712" s="182"/>
    </row>
    <row r="713" spans="1:2" ht="16.5" customHeight="1">
      <c r="A713" s="192" t="s">
        <v>80</v>
      </c>
      <c r="B713" s="182"/>
    </row>
    <row r="714" spans="1:2" ht="16.5" customHeight="1">
      <c r="A714" s="192" t="s">
        <v>595</v>
      </c>
      <c r="B714" s="182"/>
    </row>
    <row r="715" spans="1:2" ht="16.5" customHeight="1">
      <c r="A715" s="191" t="s">
        <v>596</v>
      </c>
      <c r="B715" s="182">
        <f>SUM(B716:B727)</f>
        <v>0</v>
      </c>
    </row>
    <row r="716" spans="1:2" ht="16.5" customHeight="1">
      <c r="A716" s="192" t="s">
        <v>597</v>
      </c>
      <c r="B716" s="182"/>
    </row>
    <row r="717" spans="1:2" ht="16.5" customHeight="1">
      <c r="A717" s="192" t="s">
        <v>598</v>
      </c>
      <c r="B717" s="182"/>
    </row>
    <row r="718" spans="1:2" ht="16.5" customHeight="1">
      <c r="A718" s="192" t="s">
        <v>599</v>
      </c>
      <c r="B718" s="182"/>
    </row>
    <row r="719" spans="1:2" ht="16.5" customHeight="1">
      <c r="A719" s="192" t="s">
        <v>600</v>
      </c>
      <c r="B719" s="182"/>
    </row>
    <row r="720" spans="1:2" ht="16.5" customHeight="1">
      <c r="A720" s="192" t="s">
        <v>601</v>
      </c>
      <c r="B720" s="182"/>
    </row>
    <row r="721" spans="1:2" ht="16.5" customHeight="1">
      <c r="A721" s="192" t="s">
        <v>602</v>
      </c>
      <c r="B721" s="182"/>
    </row>
    <row r="722" spans="1:2" ht="16.5" customHeight="1">
      <c r="A722" s="192" t="s">
        <v>603</v>
      </c>
      <c r="B722" s="182"/>
    </row>
    <row r="723" spans="1:2" ht="16.5" customHeight="1">
      <c r="A723" s="192" t="s">
        <v>604</v>
      </c>
      <c r="B723" s="182"/>
    </row>
    <row r="724" spans="1:2" ht="16.5" customHeight="1">
      <c r="A724" s="192" t="s">
        <v>605</v>
      </c>
      <c r="B724" s="182"/>
    </row>
    <row r="725" spans="1:2" ht="16.5" customHeight="1">
      <c r="A725" s="192" t="s">
        <v>606</v>
      </c>
      <c r="B725" s="182"/>
    </row>
    <row r="726" spans="1:2" ht="16.5" customHeight="1">
      <c r="A726" s="192" t="s">
        <v>607</v>
      </c>
      <c r="B726" s="182"/>
    </row>
    <row r="727" spans="1:2" ht="16.5" customHeight="1">
      <c r="A727" s="192" t="s">
        <v>608</v>
      </c>
      <c r="B727" s="182"/>
    </row>
    <row r="728" spans="1:2" ht="16.5" customHeight="1">
      <c r="A728" s="191" t="s">
        <v>609</v>
      </c>
      <c r="B728" s="182">
        <f>SUM(B729:B731)</f>
        <v>11463724.43</v>
      </c>
    </row>
    <row r="729" spans="1:2" ht="16.5" customHeight="1">
      <c r="A729" s="192" t="s">
        <v>610</v>
      </c>
      <c r="B729" s="182">
        <v>11463724.43</v>
      </c>
    </row>
    <row r="730" spans="1:2" ht="16.5" customHeight="1">
      <c r="A730" s="192" t="s">
        <v>611</v>
      </c>
      <c r="B730" s="182"/>
    </row>
    <row r="731" spans="1:2" ht="16.5" customHeight="1">
      <c r="A731" s="192" t="s">
        <v>612</v>
      </c>
      <c r="B731" s="182"/>
    </row>
    <row r="732" spans="1:2" ht="16.5" customHeight="1">
      <c r="A732" s="191" t="s">
        <v>613</v>
      </c>
      <c r="B732" s="182">
        <f>SUM(B733:B743)</f>
        <v>4406100</v>
      </c>
    </row>
    <row r="733" spans="1:2" ht="16.5" customHeight="1">
      <c r="A733" s="192" t="s">
        <v>614</v>
      </c>
      <c r="B733" s="182"/>
    </row>
    <row r="734" spans="1:2" ht="16.5" customHeight="1">
      <c r="A734" s="192" t="s">
        <v>615</v>
      </c>
      <c r="B734" s="182"/>
    </row>
    <row r="735" spans="1:2" ht="16.5" customHeight="1">
      <c r="A735" s="192" t="s">
        <v>616</v>
      </c>
      <c r="B735" s="182"/>
    </row>
    <row r="736" spans="1:2" ht="16.5" customHeight="1">
      <c r="A736" s="192" t="s">
        <v>617</v>
      </c>
      <c r="B736" s="182"/>
    </row>
    <row r="737" spans="1:2" ht="16.5" customHeight="1">
      <c r="A737" s="192" t="s">
        <v>618</v>
      </c>
      <c r="B737" s="182"/>
    </row>
    <row r="738" spans="1:2" ht="16.5" customHeight="1">
      <c r="A738" s="192" t="s">
        <v>619</v>
      </c>
      <c r="B738" s="182"/>
    </row>
    <row r="739" spans="1:2" ht="16.5" customHeight="1">
      <c r="A739" s="192" t="s">
        <v>620</v>
      </c>
      <c r="B739" s="182"/>
    </row>
    <row r="740" spans="1:2" ht="16.5" customHeight="1">
      <c r="A740" s="192" t="s">
        <v>621</v>
      </c>
      <c r="B740" s="182">
        <v>4406100</v>
      </c>
    </row>
    <row r="741" spans="1:2" ht="16.5" customHeight="1">
      <c r="A741" s="192" t="s">
        <v>622</v>
      </c>
      <c r="B741" s="182"/>
    </row>
    <row r="742" spans="1:2" ht="16.5" customHeight="1">
      <c r="A742" s="192" t="s">
        <v>623</v>
      </c>
      <c r="B742" s="182"/>
    </row>
    <row r="743" spans="1:2" ht="16.5" customHeight="1">
      <c r="A743" s="192" t="s">
        <v>624</v>
      </c>
      <c r="B743" s="182"/>
    </row>
    <row r="744" spans="1:2" ht="16.5" customHeight="1">
      <c r="A744" s="191" t="s">
        <v>625</v>
      </c>
      <c r="B744" s="182">
        <f>SUM(B745:B746)</f>
        <v>0</v>
      </c>
    </row>
    <row r="745" spans="1:2" ht="16.5" customHeight="1">
      <c r="A745" s="192" t="s">
        <v>626</v>
      </c>
      <c r="B745" s="182"/>
    </row>
    <row r="746" spans="1:2" ht="16.5" customHeight="1">
      <c r="A746" s="192" t="s">
        <v>627</v>
      </c>
      <c r="B746" s="182"/>
    </row>
    <row r="747" spans="1:2" ht="16.5" customHeight="1">
      <c r="A747" s="191" t="s">
        <v>628</v>
      </c>
      <c r="B747" s="182">
        <f>SUM(B748:B750)</f>
        <v>7050370.609999999</v>
      </c>
    </row>
    <row r="748" spans="1:2" ht="16.5" customHeight="1">
      <c r="A748" s="192" t="s">
        <v>629</v>
      </c>
      <c r="B748" s="182">
        <v>1739940.35</v>
      </c>
    </row>
    <row r="749" spans="1:2" ht="16.5" customHeight="1">
      <c r="A749" s="192" t="s">
        <v>630</v>
      </c>
      <c r="B749" s="182">
        <v>5310430.26</v>
      </c>
    </row>
    <row r="750" spans="1:2" ht="16.5" customHeight="1">
      <c r="A750" s="192" t="s">
        <v>631</v>
      </c>
      <c r="B750" s="182">
        <v>0</v>
      </c>
    </row>
    <row r="751" spans="1:2" ht="16.5" customHeight="1">
      <c r="A751" s="191" t="s">
        <v>632</v>
      </c>
      <c r="B751" s="182">
        <f>SUM(B752:B760)</f>
        <v>0</v>
      </c>
    </row>
    <row r="752" spans="1:2" ht="16.5" customHeight="1">
      <c r="A752" s="192" t="s">
        <v>78</v>
      </c>
      <c r="B752" s="182"/>
    </row>
    <row r="753" spans="1:2" ht="16.5" customHeight="1">
      <c r="A753" s="192" t="s">
        <v>79</v>
      </c>
      <c r="B753" s="182"/>
    </row>
    <row r="754" spans="1:2" ht="16.5" customHeight="1">
      <c r="A754" s="192" t="s">
        <v>80</v>
      </c>
      <c r="B754" s="182"/>
    </row>
    <row r="755" spans="1:2" ht="16.5" customHeight="1">
      <c r="A755" s="192" t="s">
        <v>633</v>
      </c>
      <c r="B755" s="182"/>
    </row>
    <row r="756" spans="1:2" ht="16.5" customHeight="1">
      <c r="A756" s="192" t="s">
        <v>634</v>
      </c>
      <c r="B756" s="182"/>
    </row>
    <row r="757" spans="1:2" ht="16.5" customHeight="1">
      <c r="A757" s="192" t="s">
        <v>635</v>
      </c>
      <c r="B757" s="182"/>
    </row>
    <row r="758" spans="1:2" ht="16.5" customHeight="1">
      <c r="A758" s="192" t="s">
        <v>636</v>
      </c>
      <c r="B758" s="182"/>
    </row>
    <row r="759" spans="1:2" ht="16.5" customHeight="1">
      <c r="A759" s="192" t="s">
        <v>87</v>
      </c>
      <c r="B759" s="182"/>
    </row>
    <row r="760" spans="1:2" ht="16.5" customHeight="1">
      <c r="A760" s="192" t="s">
        <v>637</v>
      </c>
      <c r="B760" s="182"/>
    </row>
    <row r="761" spans="1:2" ht="16.5" customHeight="1">
      <c r="A761" s="191" t="s">
        <v>638</v>
      </c>
      <c r="B761" s="182">
        <f>SUM(B762:B765)</f>
        <v>4617856.33</v>
      </c>
    </row>
    <row r="762" spans="1:2" ht="16.5" customHeight="1">
      <c r="A762" s="192" t="s">
        <v>639</v>
      </c>
      <c r="B762" s="182">
        <v>513361.94</v>
      </c>
    </row>
    <row r="763" spans="1:2" ht="16.5" customHeight="1">
      <c r="A763" s="192" t="s">
        <v>640</v>
      </c>
      <c r="B763" s="182">
        <v>3583604.39</v>
      </c>
    </row>
    <row r="764" spans="1:2" ht="16.5" customHeight="1">
      <c r="A764" s="192" t="s">
        <v>641</v>
      </c>
      <c r="B764" s="182">
        <v>0</v>
      </c>
    </row>
    <row r="765" spans="1:2" ht="16.5" customHeight="1">
      <c r="A765" s="192" t="s">
        <v>642</v>
      </c>
      <c r="B765" s="182">
        <v>520890</v>
      </c>
    </row>
    <row r="766" spans="1:2" ht="16.5" customHeight="1">
      <c r="A766" s="191" t="s">
        <v>643</v>
      </c>
      <c r="B766" s="182">
        <f>SUM(B767:B771)</f>
        <v>3897450</v>
      </c>
    </row>
    <row r="767" spans="1:2" ht="16.5" customHeight="1">
      <c r="A767" s="192" t="s">
        <v>644</v>
      </c>
      <c r="B767" s="182"/>
    </row>
    <row r="768" spans="1:2" ht="16.5" customHeight="1">
      <c r="A768" s="192" t="s">
        <v>645</v>
      </c>
      <c r="B768" s="182">
        <v>3897450</v>
      </c>
    </row>
    <row r="769" spans="1:2" ht="16.5" customHeight="1">
      <c r="A769" s="192" t="s">
        <v>646</v>
      </c>
      <c r="B769" s="182">
        <v>0</v>
      </c>
    </row>
    <row r="770" spans="1:2" ht="16.5" customHeight="1">
      <c r="A770" s="192" t="s">
        <v>647</v>
      </c>
      <c r="B770" s="182">
        <v>0</v>
      </c>
    </row>
    <row r="771" spans="1:2" ht="16.5" customHeight="1">
      <c r="A771" s="192" t="s">
        <v>648</v>
      </c>
      <c r="B771" s="182">
        <v>0</v>
      </c>
    </row>
    <row r="772" spans="1:2" ht="16.5" customHeight="1">
      <c r="A772" s="191" t="s">
        <v>649</v>
      </c>
      <c r="B772" s="182">
        <f>SUM(B773:B775)</f>
        <v>1340000</v>
      </c>
    </row>
    <row r="773" spans="1:2" ht="16.5" customHeight="1">
      <c r="A773" s="192" t="s">
        <v>650</v>
      </c>
      <c r="B773" s="182"/>
    </row>
    <row r="774" spans="1:2" ht="16.5" customHeight="1">
      <c r="A774" s="192" t="s">
        <v>651</v>
      </c>
      <c r="B774" s="182"/>
    </row>
    <row r="775" spans="1:2" ht="16.5" customHeight="1">
      <c r="A775" s="192" t="s">
        <v>652</v>
      </c>
      <c r="B775" s="182">
        <v>1340000</v>
      </c>
    </row>
    <row r="776" spans="1:2" ht="16.5" customHeight="1">
      <c r="A776" s="191" t="s">
        <v>653</v>
      </c>
      <c r="B776" s="182">
        <f>SUM(B777:B778)</f>
        <v>0</v>
      </c>
    </row>
    <row r="777" spans="1:2" ht="16.5" customHeight="1">
      <c r="A777" s="192" t="s">
        <v>654</v>
      </c>
      <c r="B777" s="182"/>
    </row>
    <row r="778" spans="1:2" ht="16.5" customHeight="1">
      <c r="A778" s="192" t="s">
        <v>655</v>
      </c>
      <c r="B778" s="182"/>
    </row>
    <row r="779" spans="1:2" ht="16.5" customHeight="1">
      <c r="A779" s="191" t="s">
        <v>656</v>
      </c>
      <c r="B779" s="182">
        <f>B780</f>
        <v>10490759</v>
      </c>
    </row>
    <row r="780" spans="1:2" ht="16.5" customHeight="1">
      <c r="A780" s="192" t="s">
        <v>657</v>
      </c>
      <c r="B780" s="182">
        <v>10490759</v>
      </c>
    </row>
    <row r="781" spans="1:2" ht="16.5" customHeight="1">
      <c r="A781" s="191" t="s">
        <v>658</v>
      </c>
      <c r="B781" s="182">
        <f>B782+B791+B795+B803+B809+B816+B822+B825+B828+B830+B832+B838+B840+B842+B857</f>
        <v>59643400</v>
      </c>
    </row>
    <row r="782" spans="1:2" ht="16.5" customHeight="1">
      <c r="A782" s="191" t="s">
        <v>659</v>
      </c>
      <c r="B782" s="182">
        <f>SUM(B783:B790)</f>
        <v>0</v>
      </c>
    </row>
    <row r="783" spans="1:2" ht="16.5" customHeight="1">
      <c r="A783" s="192" t="s">
        <v>78</v>
      </c>
      <c r="B783" s="182"/>
    </row>
    <row r="784" spans="1:2" ht="16.5" customHeight="1">
      <c r="A784" s="192" t="s">
        <v>79</v>
      </c>
      <c r="B784" s="182"/>
    </row>
    <row r="785" spans="1:2" ht="16.5" customHeight="1">
      <c r="A785" s="192" t="s">
        <v>80</v>
      </c>
      <c r="B785" s="182"/>
    </row>
    <row r="786" spans="1:2" ht="16.5" customHeight="1">
      <c r="A786" s="192" t="s">
        <v>660</v>
      </c>
      <c r="B786" s="182"/>
    </row>
    <row r="787" spans="1:2" ht="16.5" customHeight="1">
      <c r="A787" s="192" t="s">
        <v>661</v>
      </c>
      <c r="B787" s="182"/>
    </row>
    <row r="788" spans="1:2" ht="16.5" customHeight="1">
      <c r="A788" s="192" t="s">
        <v>662</v>
      </c>
      <c r="B788" s="182"/>
    </row>
    <row r="789" spans="1:2" ht="16.5" customHeight="1">
      <c r="A789" s="192" t="s">
        <v>663</v>
      </c>
      <c r="B789" s="182"/>
    </row>
    <row r="790" spans="1:2" ht="16.5" customHeight="1">
      <c r="A790" s="192" t="s">
        <v>664</v>
      </c>
      <c r="B790" s="182"/>
    </row>
    <row r="791" spans="1:2" ht="16.5" customHeight="1">
      <c r="A791" s="191" t="s">
        <v>665</v>
      </c>
      <c r="B791" s="182">
        <f>SUM(B792:B794)</f>
        <v>0</v>
      </c>
    </row>
    <row r="792" spans="1:2" ht="16.5" customHeight="1">
      <c r="A792" s="192" t="s">
        <v>666</v>
      </c>
      <c r="B792" s="182"/>
    </row>
    <row r="793" spans="1:2" ht="16.5" customHeight="1">
      <c r="A793" s="192" t="s">
        <v>667</v>
      </c>
      <c r="B793" s="182"/>
    </row>
    <row r="794" spans="1:2" ht="16.5" customHeight="1">
      <c r="A794" s="192" t="s">
        <v>668</v>
      </c>
      <c r="B794" s="182"/>
    </row>
    <row r="795" spans="1:2" ht="16.5" customHeight="1">
      <c r="A795" s="191" t="s">
        <v>669</v>
      </c>
      <c r="B795" s="182">
        <f>SUM(B796:B802)</f>
        <v>59643400</v>
      </c>
    </row>
    <row r="796" spans="1:2" ht="16.5" customHeight="1">
      <c r="A796" s="192" t="s">
        <v>670</v>
      </c>
      <c r="B796" s="182">
        <v>59643400</v>
      </c>
    </row>
    <row r="797" spans="1:2" ht="16.5" customHeight="1">
      <c r="A797" s="192" t="s">
        <v>671</v>
      </c>
      <c r="B797" s="182"/>
    </row>
    <row r="798" spans="1:2" ht="16.5" customHeight="1">
      <c r="A798" s="192" t="s">
        <v>672</v>
      </c>
      <c r="B798" s="182"/>
    </row>
    <row r="799" spans="1:2" ht="16.5" customHeight="1">
      <c r="A799" s="192" t="s">
        <v>673</v>
      </c>
      <c r="B799" s="182"/>
    </row>
    <row r="800" spans="1:2" ht="16.5" customHeight="1">
      <c r="A800" s="192" t="s">
        <v>674</v>
      </c>
      <c r="B800" s="182"/>
    </row>
    <row r="801" spans="1:2" ht="16.5" customHeight="1">
      <c r="A801" s="192" t="s">
        <v>675</v>
      </c>
      <c r="B801" s="182"/>
    </row>
    <row r="802" spans="1:2" ht="16.5" customHeight="1">
      <c r="A802" s="192" t="s">
        <v>676</v>
      </c>
      <c r="B802" s="182"/>
    </row>
    <row r="803" spans="1:2" ht="16.5" customHeight="1">
      <c r="A803" s="191" t="s">
        <v>677</v>
      </c>
      <c r="B803" s="182">
        <f>SUM(B804:B808)</f>
        <v>0</v>
      </c>
    </row>
    <row r="804" spans="1:2" ht="16.5" customHeight="1">
      <c r="A804" s="192" t="s">
        <v>678</v>
      </c>
      <c r="B804" s="182"/>
    </row>
    <row r="805" spans="1:2" ht="16.5" customHeight="1">
      <c r="A805" s="192" t="s">
        <v>679</v>
      </c>
      <c r="B805" s="182">
        <v>0</v>
      </c>
    </row>
    <row r="806" spans="1:2" ht="16.5" customHeight="1">
      <c r="A806" s="192" t="s">
        <v>680</v>
      </c>
      <c r="B806" s="182"/>
    </row>
    <row r="807" spans="1:2" ht="16.5" customHeight="1">
      <c r="A807" s="192" t="s">
        <v>681</v>
      </c>
      <c r="B807" s="182"/>
    </row>
    <row r="808" spans="1:2" ht="16.5" customHeight="1">
      <c r="A808" s="192" t="s">
        <v>682</v>
      </c>
      <c r="B808" s="182"/>
    </row>
    <row r="809" spans="1:2" ht="16.5" customHeight="1">
      <c r="A809" s="191" t="s">
        <v>683</v>
      </c>
      <c r="B809" s="182">
        <f>SUM(B810:B815)</f>
        <v>0</v>
      </c>
    </row>
    <row r="810" spans="1:2" ht="16.5" customHeight="1">
      <c r="A810" s="192" t="s">
        <v>684</v>
      </c>
      <c r="B810" s="182"/>
    </row>
    <row r="811" spans="1:2" ht="16.5" customHeight="1">
      <c r="A811" s="192" t="s">
        <v>685</v>
      </c>
      <c r="B811" s="182"/>
    </row>
    <row r="812" spans="1:2" ht="16.5" customHeight="1">
      <c r="A812" s="192" t="s">
        <v>686</v>
      </c>
      <c r="B812" s="182"/>
    </row>
    <row r="813" spans="1:2" ht="16.5" customHeight="1">
      <c r="A813" s="192" t="s">
        <v>687</v>
      </c>
      <c r="B813" s="182"/>
    </row>
    <row r="814" spans="1:2" ht="16.5" customHeight="1">
      <c r="A814" s="192" t="s">
        <v>688</v>
      </c>
      <c r="B814" s="182"/>
    </row>
    <row r="815" spans="1:2" ht="16.5" customHeight="1">
      <c r="A815" s="192" t="s">
        <v>689</v>
      </c>
      <c r="B815" s="182"/>
    </row>
    <row r="816" spans="1:2" ht="16.5" customHeight="1">
      <c r="A816" s="191" t="s">
        <v>690</v>
      </c>
      <c r="B816" s="182">
        <f>SUM(B817:B821)</f>
        <v>0</v>
      </c>
    </row>
    <row r="817" spans="1:2" ht="16.5" customHeight="1">
      <c r="A817" s="192" t="s">
        <v>691</v>
      </c>
      <c r="B817" s="182"/>
    </row>
    <row r="818" spans="1:2" ht="16.5" customHeight="1">
      <c r="A818" s="192" t="s">
        <v>692</v>
      </c>
      <c r="B818" s="182"/>
    </row>
    <row r="819" spans="1:2" ht="16.5" customHeight="1">
      <c r="A819" s="192" t="s">
        <v>693</v>
      </c>
      <c r="B819" s="182"/>
    </row>
    <row r="820" spans="1:2" ht="16.5" customHeight="1">
      <c r="A820" s="192" t="s">
        <v>694</v>
      </c>
      <c r="B820" s="182"/>
    </row>
    <row r="821" spans="1:2" ht="16.5" customHeight="1">
      <c r="A821" s="192" t="s">
        <v>695</v>
      </c>
      <c r="B821" s="182"/>
    </row>
    <row r="822" spans="1:2" ht="16.5" customHeight="1">
      <c r="A822" s="191" t="s">
        <v>696</v>
      </c>
      <c r="B822" s="182">
        <f>SUM(B823:B824)</f>
        <v>0</v>
      </c>
    </row>
    <row r="823" spans="1:2" ht="16.5" customHeight="1">
      <c r="A823" s="192" t="s">
        <v>697</v>
      </c>
      <c r="B823" s="182"/>
    </row>
    <row r="824" spans="1:2" ht="16.5" customHeight="1">
      <c r="A824" s="192" t="s">
        <v>698</v>
      </c>
      <c r="B824" s="182"/>
    </row>
    <row r="825" spans="1:2" ht="16.5" customHeight="1">
      <c r="A825" s="191" t="s">
        <v>699</v>
      </c>
      <c r="B825" s="182">
        <f>SUM(B826:B827)</f>
        <v>0</v>
      </c>
    </row>
    <row r="826" spans="1:2" ht="16.5" customHeight="1">
      <c r="A826" s="192" t="s">
        <v>700</v>
      </c>
      <c r="B826" s="182"/>
    </row>
    <row r="827" spans="1:2" ht="16.5" customHeight="1">
      <c r="A827" s="192" t="s">
        <v>701</v>
      </c>
      <c r="B827" s="182"/>
    </row>
    <row r="828" spans="1:2" ht="16.5" customHeight="1">
      <c r="A828" s="191" t="s">
        <v>702</v>
      </c>
      <c r="B828" s="182">
        <f>B829</f>
        <v>0</v>
      </c>
    </row>
    <row r="829" spans="1:2" ht="16.5" customHeight="1">
      <c r="A829" s="192" t="s">
        <v>703</v>
      </c>
      <c r="B829" s="182"/>
    </row>
    <row r="830" spans="1:2" ht="16.5" customHeight="1">
      <c r="A830" s="191" t="s">
        <v>704</v>
      </c>
      <c r="B830" s="182">
        <f>B831</f>
        <v>0</v>
      </c>
    </row>
    <row r="831" spans="1:2" ht="16.5" customHeight="1">
      <c r="A831" s="192" t="s">
        <v>705</v>
      </c>
      <c r="B831" s="182"/>
    </row>
    <row r="832" spans="1:2" ht="16.5" customHeight="1">
      <c r="A832" s="191" t="s">
        <v>706</v>
      </c>
      <c r="B832" s="182">
        <f>SUM(B833:B837)</f>
        <v>0</v>
      </c>
    </row>
    <row r="833" spans="1:2" ht="16.5" customHeight="1">
      <c r="A833" s="192" t="s">
        <v>707</v>
      </c>
      <c r="B833" s="182"/>
    </row>
    <row r="834" spans="1:2" ht="16.5" customHeight="1">
      <c r="A834" s="192" t="s">
        <v>708</v>
      </c>
      <c r="B834" s="182"/>
    </row>
    <row r="835" spans="1:2" ht="16.5" customHeight="1">
      <c r="A835" s="192" t="s">
        <v>709</v>
      </c>
      <c r="B835" s="182"/>
    </row>
    <row r="836" spans="1:2" ht="16.5" customHeight="1">
      <c r="A836" s="192" t="s">
        <v>710</v>
      </c>
      <c r="B836" s="182"/>
    </row>
    <row r="837" spans="1:2" ht="16.5" customHeight="1">
      <c r="A837" s="192" t="s">
        <v>711</v>
      </c>
      <c r="B837" s="182"/>
    </row>
    <row r="838" spans="1:2" ht="16.5" customHeight="1">
      <c r="A838" s="191" t="s">
        <v>712</v>
      </c>
      <c r="B838" s="182">
        <f>B839</f>
        <v>0</v>
      </c>
    </row>
    <row r="839" spans="1:2" ht="16.5" customHeight="1">
      <c r="A839" s="192" t="s">
        <v>713</v>
      </c>
      <c r="B839" s="182"/>
    </row>
    <row r="840" spans="1:2" ht="16.5" customHeight="1">
      <c r="A840" s="191" t="s">
        <v>714</v>
      </c>
      <c r="B840" s="182">
        <f>B841</f>
        <v>0</v>
      </c>
    </row>
    <row r="841" spans="1:2" ht="16.5" customHeight="1">
      <c r="A841" s="192" t="s">
        <v>715</v>
      </c>
      <c r="B841" s="182"/>
    </row>
    <row r="842" spans="1:2" ht="16.5" customHeight="1">
      <c r="A842" s="191" t="s">
        <v>716</v>
      </c>
      <c r="B842" s="182">
        <f>SUM(B843:B856)</f>
        <v>0</v>
      </c>
    </row>
    <row r="843" spans="1:2" ht="16.5" customHeight="1">
      <c r="A843" s="192" t="s">
        <v>78</v>
      </c>
      <c r="B843" s="182"/>
    </row>
    <row r="844" spans="1:2" ht="16.5" customHeight="1">
      <c r="A844" s="192" t="s">
        <v>79</v>
      </c>
      <c r="B844" s="182"/>
    </row>
    <row r="845" spans="1:2" ht="16.5" customHeight="1">
      <c r="A845" s="192" t="s">
        <v>80</v>
      </c>
      <c r="B845" s="182"/>
    </row>
    <row r="846" spans="1:2" ht="16.5" customHeight="1">
      <c r="A846" s="192" t="s">
        <v>717</v>
      </c>
      <c r="B846" s="182"/>
    </row>
    <row r="847" spans="1:2" ht="16.5" customHeight="1">
      <c r="A847" s="192" t="s">
        <v>718</v>
      </c>
      <c r="B847" s="182"/>
    </row>
    <row r="848" spans="1:2" ht="16.5" customHeight="1">
      <c r="A848" s="192" t="s">
        <v>719</v>
      </c>
      <c r="B848" s="182"/>
    </row>
    <row r="849" spans="1:2" ht="16.5" customHeight="1">
      <c r="A849" s="192" t="s">
        <v>720</v>
      </c>
      <c r="B849" s="182"/>
    </row>
    <row r="850" spans="1:2" ht="16.5" customHeight="1">
      <c r="A850" s="192" t="s">
        <v>721</v>
      </c>
      <c r="B850" s="182"/>
    </row>
    <row r="851" spans="1:2" ht="16.5" customHeight="1">
      <c r="A851" s="192" t="s">
        <v>722</v>
      </c>
      <c r="B851" s="182"/>
    </row>
    <row r="852" spans="1:2" ht="16.5" customHeight="1">
      <c r="A852" s="192" t="s">
        <v>723</v>
      </c>
      <c r="B852" s="182"/>
    </row>
    <row r="853" spans="1:2" ht="16.5" customHeight="1">
      <c r="A853" s="192" t="s">
        <v>121</v>
      </c>
      <c r="B853" s="182"/>
    </row>
    <row r="854" spans="1:2" ht="16.5" customHeight="1">
      <c r="A854" s="192" t="s">
        <v>724</v>
      </c>
      <c r="B854" s="182"/>
    </row>
    <row r="855" spans="1:2" ht="16.5" customHeight="1">
      <c r="A855" s="192" t="s">
        <v>87</v>
      </c>
      <c r="B855" s="182"/>
    </row>
    <row r="856" spans="1:2" ht="16.5" customHeight="1">
      <c r="A856" s="192" t="s">
        <v>725</v>
      </c>
      <c r="B856" s="182"/>
    </row>
    <row r="857" spans="1:2" ht="16.5" customHeight="1">
      <c r="A857" s="191" t="s">
        <v>726</v>
      </c>
      <c r="B857" s="182">
        <f>B858</f>
        <v>0</v>
      </c>
    </row>
    <row r="858" spans="1:2" ht="16.5" customHeight="1">
      <c r="A858" s="192" t="s">
        <v>727</v>
      </c>
      <c r="B858" s="182"/>
    </row>
    <row r="859" spans="1:2" ht="16.5" customHeight="1">
      <c r="A859" s="191" t="s">
        <v>728</v>
      </c>
      <c r="B859" s="182">
        <f>B860+B872+B874+B877+B879+B881</f>
        <v>633947706.04</v>
      </c>
    </row>
    <row r="860" spans="1:2" ht="16.5" customHeight="1">
      <c r="A860" s="191" t="s">
        <v>729</v>
      </c>
      <c r="B860" s="182">
        <f>SUM(B861:B871)</f>
        <v>53763852.18</v>
      </c>
    </row>
    <row r="861" spans="1:2" ht="16.5" customHeight="1">
      <c r="A861" s="192" t="s">
        <v>78</v>
      </c>
      <c r="B861" s="182"/>
    </row>
    <row r="862" spans="1:2" ht="16.5" customHeight="1">
      <c r="A862" s="192" t="s">
        <v>79</v>
      </c>
      <c r="B862" s="182"/>
    </row>
    <row r="863" spans="1:2" ht="16.5" customHeight="1">
      <c r="A863" s="192" t="s">
        <v>80</v>
      </c>
      <c r="B863" s="182"/>
    </row>
    <row r="864" spans="1:2" ht="16.5" customHeight="1">
      <c r="A864" s="192" t="s">
        <v>730</v>
      </c>
      <c r="B864" s="182">
        <v>53763852.18</v>
      </c>
    </row>
    <row r="865" spans="1:2" ht="16.5" customHeight="1">
      <c r="A865" s="192" t="s">
        <v>731</v>
      </c>
      <c r="B865" s="182"/>
    </row>
    <row r="866" spans="1:2" ht="16.5" customHeight="1">
      <c r="A866" s="192" t="s">
        <v>732</v>
      </c>
      <c r="B866" s="182"/>
    </row>
    <row r="867" spans="1:2" ht="16.5" customHeight="1">
      <c r="A867" s="192" t="s">
        <v>733</v>
      </c>
      <c r="B867" s="182"/>
    </row>
    <row r="868" spans="1:2" ht="16.5" customHeight="1">
      <c r="A868" s="192" t="s">
        <v>734</v>
      </c>
      <c r="B868" s="182"/>
    </row>
    <row r="869" spans="1:2" ht="16.5" customHeight="1">
      <c r="A869" s="192" t="s">
        <v>735</v>
      </c>
      <c r="B869" s="182"/>
    </row>
    <row r="870" spans="1:2" ht="16.5" customHeight="1">
      <c r="A870" s="192" t="s">
        <v>736</v>
      </c>
      <c r="B870" s="182"/>
    </row>
    <row r="871" spans="1:2" ht="16.5" customHeight="1">
      <c r="A871" s="192" t="s">
        <v>737</v>
      </c>
      <c r="B871" s="182"/>
    </row>
    <row r="872" spans="1:2" ht="16.5" customHeight="1">
      <c r="A872" s="191" t="s">
        <v>738</v>
      </c>
      <c r="B872" s="182">
        <f>B873</f>
        <v>1201000</v>
      </c>
    </row>
    <row r="873" spans="1:2" ht="16.5" customHeight="1">
      <c r="A873" s="192" t="s">
        <v>739</v>
      </c>
      <c r="B873" s="182">
        <v>1201000</v>
      </c>
    </row>
    <row r="874" spans="1:2" ht="16.5" customHeight="1">
      <c r="A874" s="191" t="s">
        <v>740</v>
      </c>
      <c r="B874" s="182">
        <f>SUM(B875:B876)</f>
        <v>254741629.5</v>
      </c>
    </row>
    <row r="875" spans="1:2" ht="16.5" customHeight="1">
      <c r="A875" s="192" t="s">
        <v>741</v>
      </c>
      <c r="B875" s="182">
        <v>45904278</v>
      </c>
    </row>
    <row r="876" spans="1:2" ht="16.5" customHeight="1">
      <c r="A876" s="192" t="s">
        <v>742</v>
      </c>
      <c r="B876" s="182">
        <v>208837351.5</v>
      </c>
    </row>
    <row r="877" spans="1:2" ht="16.5" customHeight="1">
      <c r="A877" s="191" t="s">
        <v>743</v>
      </c>
      <c r="B877" s="182">
        <f aca="true" t="shared" si="1" ref="B877:B881">B878</f>
        <v>79577146.86</v>
      </c>
    </row>
    <row r="878" spans="1:2" ht="16.5" customHeight="1">
      <c r="A878" s="192" t="s">
        <v>744</v>
      </c>
      <c r="B878" s="182">
        <v>79577146.86</v>
      </c>
    </row>
    <row r="879" spans="1:2" ht="16.5" customHeight="1">
      <c r="A879" s="191" t="s">
        <v>745</v>
      </c>
      <c r="B879" s="182">
        <f t="shared" si="1"/>
        <v>0</v>
      </c>
    </row>
    <row r="880" spans="1:2" ht="16.5" customHeight="1">
      <c r="A880" s="192" t="s">
        <v>746</v>
      </c>
      <c r="B880" s="182"/>
    </row>
    <row r="881" spans="1:2" ht="16.5" customHeight="1">
      <c r="A881" s="191" t="s">
        <v>747</v>
      </c>
      <c r="B881" s="182">
        <f t="shared" si="1"/>
        <v>244664077.5</v>
      </c>
    </row>
    <row r="882" spans="1:2" ht="16.5" customHeight="1">
      <c r="A882" s="192" t="s">
        <v>748</v>
      </c>
      <c r="B882" s="182">
        <v>244664077.5</v>
      </c>
    </row>
    <row r="883" spans="1:2" ht="16.5" customHeight="1">
      <c r="A883" s="191" t="s">
        <v>749</v>
      </c>
      <c r="B883" s="182">
        <f>B884+B909+B937+B964+B975+B986+B992+B999+B1006+B1010</f>
        <v>137551458.27</v>
      </c>
    </row>
    <row r="884" spans="1:2" ht="16.5" customHeight="1">
      <c r="A884" s="191" t="s">
        <v>750</v>
      </c>
      <c r="B884" s="182">
        <f>SUM(B885:B908)</f>
        <v>4185132.65</v>
      </c>
    </row>
    <row r="885" spans="1:2" ht="16.5" customHeight="1">
      <c r="A885" s="192" t="s">
        <v>78</v>
      </c>
      <c r="B885" s="182"/>
    </row>
    <row r="886" spans="1:2" ht="16.5" customHeight="1">
      <c r="A886" s="192" t="s">
        <v>79</v>
      </c>
      <c r="B886" s="182"/>
    </row>
    <row r="887" spans="1:2" ht="16.5" customHeight="1">
      <c r="A887" s="192" t="s">
        <v>80</v>
      </c>
      <c r="B887" s="182"/>
    </row>
    <row r="888" spans="1:2" ht="16.5" customHeight="1">
      <c r="A888" s="192" t="s">
        <v>87</v>
      </c>
      <c r="B888" s="182">
        <v>1718196.65</v>
      </c>
    </row>
    <row r="889" spans="1:2" ht="16.5" customHeight="1">
      <c r="A889" s="192" t="s">
        <v>751</v>
      </c>
      <c r="B889" s="182">
        <v>0</v>
      </c>
    </row>
    <row r="890" spans="1:2" ht="16.5" customHeight="1">
      <c r="A890" s="192" t="s">
        <v>752</v>
      </c>
      <c r="B890" s="182">
        <v>0</v>
      </c>
    </row>
    <row r="891" spans="1:2" ht="16.5" customHeight="1">
      <c r="A891" s="192" t="s">
        <v>753</v>
      </c>
      <c r="B891" s="182">
        <v>185840</v>
      </c>
    </row>
    <row r="892" spans="1:2" ht="16.5" customHeight="1">
      <c r="A892" s="192" t="s">
        <v>754</v>
      </c>
      <c r="B892" s="182">
        <v>0</v>
      </c>
    </row>
    <row r="893" spans="1:2" ht="16.5" customHeight="1">
      <c r="A893" s="192" t="s">
        <v>755</v>
      </c>
      <c r="B893" s="182">
        <v>0</v>
      </c>
    </row>
    <row r="894" spans="1:2" ht="16.5" customHeight="1">
      <c r="A894" s="192" t="s">
        <v>756</v>
      </c>
      <c r="B894" s="182">
        <v>0</v>
      </c>
    </row>
    <row r="895" spans="1:2" ht="16.5" customHeight="1">
      <c r="A895" s="192" t="s">
        <v>757</v>
      </c>
      <c r="B895" s="182">
        <v>0</v>
      </c>
    </row>
    <row r="896" spans="1:2" ht="16.5" customHeight="1">
      <c r="A896" s="192" t="s">
        <v>758</v>
      </c>
      <c r="B896" s="182">
        <v>0</v>
      </c>
    </row>
    <row r="897" spans="1:2" ht="16.5" customHeight="1">
      <c r="A897" s="192" t="s">
        <v>759</v>
      </c>
      <c r="B897" s="182">
        <v>0</v>
      </c>
    </row>
    <row r="898" spans="1:2" ht="16.5" customHeight="1">
      <c r="A898" s="192" t="s">
        <v>760</v>
      </c>
      <c r="B898" s="182">
        <v>0</v>
      </c>
    </row>
    <row r="899" spans="1:2" ht="16.5" customHeight="1">
      <c r="A899" s="192" t="s">
        <v>761</v>
      </c>
      <c r="B899" s="182">
        <v>0</v>
      </c>
    </row>
    <row r="900" spans="1:2" ht="16.5" customHeight="1">
      <c r="A900" s="192" t="s">
        <v>762</v>
      </c>
      <c r="B900" s="182">
        <v>0</v>
      </c>
    </row>
    <row r="901" spans="1:2" ht="16.5" customHeight="1">
      <c r="A901" s="192" t="s">
        <v>763</v>
      </c>
      <c r="B901" s="182"/>
    </row>
    <row r="902" spans="1:2" ht="16.5" customHeight="1">
      <c r="A902" s="192" t="s">
        <v>764</v>
      </c>
      <c r="B902" s="182"/>
    </row>
    <row r="903" spans="1:2" ht="16.5" customHeight="1">
      <c r="A903" s="192" t="s">
        <v>765</v>
      </c>
      <c r="B903" s="182">
        <v>1513596</v>
      </c>
    </row>
    <row r="904" spans="1:2" ht="16.5" customHeight="1">
      <c r="A904" s="192" t="s">
        <v>766</v>
      </c>
      <c r="B904" s="182">
        <v>0</v>
      </c>
    </row>
    <row r="905" spans="1:2" ht="16.5" customHeight="1">
      <c r="A905" s="192" t="s">
        <v>767</v>
      </c>
      <c r="B905" s="182">
        <v>0</v>
      </c>
    </row>
    <row r="906" spans="1:2" ht="16.5" customHeight="1">
      <c r="A906" s="192" t="s">
        <v>768</v>
      </c>
      <c r="B906" s="182">
        <v>0</v>
      </c>
    </row>
    <row r="907" spans="1:2" ht="16.5" customHeight="1">
      <c r="A907" s="192" t="s">
        <v>769</v>
      </c>
      <c r="B907" s="182">
        <v>7500</v>
      </c>
    </row>
    <row r="908" spans="1:2" ht="16.5" customHeight="1">
      <c r="A908" s="192" t="s">
        <v>770</v>
      </c>
      <c r="B908" s="182">
        <v>760000</v>
      </c>
    </row>
    <row r="909" spans="1:2" ht="16.5" customHeight="1">
      <c r="A909" s="191" t="s">
        <v>771</v>
      </c>
      <c r="B909" s="182">
        <f>SUM(B910:B936)</f>
        <v>100716898</v>
      </c>
    </row>
    <row r="910" spans="1:2" ht="16.5" customHeight="1">
      <c r="A910" s="192" t="s">
        <v>78</v>
      </c>
      <c r="B910" s="182"/>
    </row>
    <row r="911" spans="1:2" ht="16.5" customHeight="1">
      <c r="A911" s="192" t="s">
        <v>79</v>
      </c>
      <c r="B911" s="182"/>
    </row>
    <row r="912" spans="1:2" ht="16.5" customHeight="1">
      <c r="A912" s="192" t="s">
        <v>80</v>
      </c>
      <c r="B912" s="182"/>
    </row>
    <row r="913" spans="1:2" ht="16.5" customHeight="1">
      <c r="A913" s="192" t="s">
        <v>772</v>
      </c>
      <c r="B913" s="182"/>
    </row>
    <row r="914" spans="1:2" ht="16.5" customHeight="1">
      <c r="A914" s="192" t="s">
        <v>773</v>
      </c>
      <c r="B914" s="182">
        <v>100716898</v>
      </c>
    </row>
    <row r="915" spans="1:2" ht="16.5" customHeight="1">
      <c r="A915" s="192" t="s">
        <v>774</v>
      </c>
      <c r="B915" s="182"/>
    </row>
    <row r="916" spans="1:2" ht="16.5" customHeight="1">
      <c r="A916" s="192" t="s">
        <v>775</v>
      </c>
      <c r="B916" s="182"/>
    </row>
    <row r="917" spans="1:2" ht="16.5" customHeight="1">
      <c r="A917" s="192" t="s">
        <v>776</v>
      </c>
      <c r="B917" s="182"/>
    </row>
    <row r="918" spans="1:2" ht="16.5" customHeight="1">
      <c r="A918" s="192" t="s">
        <v>777</v>
      </c>
      <c r="B918" s="182"/>
    </row>
    <row r="919" spans="1:2" ht="16.5" customHeight="1">
      <c r="A919" s="192" t="s">
        <v>778</v>
      </c>
      <c r="B919" s="182"/>
    </row>
    <row r="920" spans="1:2" ht="16.5" customHeight="1">
      <c r="A920" s="192" t="s">
        <v>779</v>
      </c>
      <c r="B920" s="182"/>
    </row>
    <row r="921" spans="1:2" ht="16.5" customHeight="1">
      <c r="A921" s="192" t="s">
        <v>780</v>
      </c>
      <c r="B921" s="182"/>
    </row>
    <row r="922" spans="1:2" ht="16.5" customHeight="1">
      <c r="A922" s="192" t="s">
        <v>781</v>
      </c>
      <c r="B922" s="182"/>
    </row>
    <row r="923" spans="1:2" ht="16.5" customHeight="1">
      <c r="A923" s="192" t="s">
        <v>782</v>
      </c>
      <c r="B923" s="182"/>
    </row>
    <row r="924" spans="1:2" ht="16.5" customHeight="1">
      <c r="A924" s="192" t="s">
        <v>783</v>
      </c>
      <c r="B924" s="182"/>
    </row>
    <row r="925" spans="1:2" ht="16.5" customHeight="1">
      <c r="A925" s="192" t="s">
        <v>784</v>
      </c>
      <c r="B925" s="182"/>
    </row>
    <row r="926" spans="1:2" ht="16.5" customHeight="1">
      <c r="A926" s="192" t="s">
        <v>785</v>
      </c>
      <c r="B926" s="182"/>
    </row>
    <row r="927" spans="1:2" ht="16.5" customHeight="1">
      <c r="A927" s="192" t="s">
        <v>786</v>
      </c>
      <c r="B927" s="182"/>
    </row>
    <row r="928" spans="1:2" ht="16.5" customHeight="1">
      <c r="A928" s="192" t="s">
        <v>787</v>
      </c>
      <c r="B928" s="182"/>
    </row>
    <row r="929" spans="1:2" ht="16.5" customHeight="1">
      <c r="A929" s="192" t="s">
        <v>788</v>
      </c>
      <c r="B929" s="182"/>
    </row>
    <row r="930" spans="1:2" ht="16.5" customHeight="1">
      <c r="A930" s="192" t="s">
        <v>789</v>
      </c>
      <c r="B930" s="182"/>
    </row>
    <row r="931" spans="1:2" ht="16.5" customHeight="1">
      <c r="A931" s="192" t="s">
        <v>790</v>
      </c>
      <c r="B931" s="182"/>
    </row>
    <row r="932" spans="1:2" ht="16.5" customHeight="1">
      <c r="A932" s="192" t="s">
        <v>791</v>
      </c>
      <c r="B932" s="182"/>
    </row>
    <row r="933" spans="1:2" ht="16.5" customHeight="1">
      <c r="A933" s="192" t="s">
        <v>792</v>
      </c>
      <c r="B933" s="182"/>
    </row>
    <row r="934" spans="1:2" ht="16.5" customHeight="1">
      <c r="A934" s="192" t="s">
        <v>793</v>
      </c>
      <c r="B934" s="182"/>
    </row>
    <row r="935" spans="1:2" ht="16.5" customHeight="1">
      <c r="A935" s="192" t="s">
        <v>794</v>
      </c>
      <c r="B935" s="182"/>
    </row>
    <row r="936" spans="1:2" ht="16.5" customHeight="1">
      <c r="A936" s="192" t="s">
        <v>795</v>
      </c>
      <c r="B936" s="182"/>
    </row>
    <row r="937" spans="1:2" ht="16.5" customHeight="1">
      <c r="A937" s="191" t="s">
        <v>796</v>
      </c>
      <c r="B937" s="182">
        <f>SUM(B938:B963)</f>
        <v>60000</v>
      </c>
    </row>
    <row r="938" spans="1:2" ht="16.5" customHeight="1">
      <c r="A938" s="192" t="s">
        <v>78</v>
      </c>
      <c r="B938" s="182"/>
    </row>
    <row r="939" spans="1:2" ht="16.5" customHeight="1">
      <c r="A939" s="192" t="s">
        <v>79</v>
      </c>
      <c r="B939" s="182"/>
    </row>
    <row r="940" spans="1:2" ht="16.5" customHeight="1">
      <c r="A940" s="192" t="s">
        <v>80</v>
      </c>
      <c r="B940" s="182"/>
    </row>
    <row r="941" spans="1:2" ht="16.5" customHeight="1">
      <c r="A941" s="192" t="s">
        <v>797</v>
      </c>
      <c r="B941" s="182"/>
    </row>
    <row r="942" spans="1:2" ht="16.5" customHeight="1">
      <c r="A942" s="192" t="s">
        <v>798</v>
      </c>
      <c r="B942" s="182"/>
    </row>
    <row r="943" spans="1:2" ht="16.5" customHeight="1">
      <c r="A943" s="192" t="s">
        <v>799</v>
      </c>
      <c r="B943" s="182"/>
    </row>
    <row r="944" spans="1:2" ht="16.5" customHeight="1">
      <c r="A944" s="192" t="s">
        <v>800</v>
      </c>
      <c r="B944" s="182"/>
    </row>
    <row r="945" spans="1:2" ht="16.5" customHeight="1">
      <c r="A945" s="192" t="s">
        <v>801</v>
      </c>
      <c r="B945" s="182"/>
    </row>
    <row r="946" spans="1:2" ht="16.5" customHeight="1">
      <c r="A946" s="192" t="s">
        <v>802</v>
      </c>
      <c r="B946" s="182"/>
    </row>
    <row r="947" spans="1:2" ht="16.5" customHeight="1">
      <c r="A947" s="192" t="s">
        <v>803</v>
      </c>
      <c r="B947" s="182"/>
    </row>
    <row r="948" spans="1:2" ht="16.5" customHeight="1">
      <c r="A948" s="192" t="s">
        <v>804</v>
      </c>
      <c r="B948" s="182"/>
    </row>
    <row r="949" spans="1:2" ht="16.5" customHeight="1">
      <c r="A949" s="192" t="s">
        <v>805</v>
      </c>
      <c r="B949" s="182"/>
    </row>
    <row r="950" spans="1:2" ht="16.5" customHeight="1">
      <c r="A950" s="192" t="s">
        <v>806</v>
      </c>
      <c r="B950" s="182"/>
    </row>
    <row r="951" spans="1:2" ht="16.5" customHeight="1">
      <c r="A951" s="192" t="s">
        <v>807</v>
      </c>
      <c r="B951" s="182">
        <v>60000</v>
      </c>
    </row>
    <row r="952" spans="1:2" ht="16.5" customHeight="1">
      <c r="A952" s="192" t="s">
        <v>808</v>
      </c>
      <c r="B952" s="182"/>
    </row>
    <row r="953" spans="1:2" ht="16.5" customHeight="1">
      <c r="A953" s="192" t="s">
        <v>809</v>
      </c>
      <c r="B953" s="182"/>
    </row>
    <row r="954" spans="1:2" ht="16.5" customHeight="1">
      <c r="A954" s="192" t="s">
        <v>810</v>
      </c>
      <c r="B954" s="182"/>
    </row>
    <row r="955" spans="1:2" ht="16.5" customHeight="1">
      <c r="A955" s="192" t="s">
        <v>811</v>
      </c>
      <c r="B955" s="182"/>
    </row>
    <row r="956" spans="1:2" ht="16.5" customHeight="1">
      <c r="A956" s="192" t="s">
        <v>812</v>
      </c>
      <c r="B956" s="182"/>
    </row>
    <row r="957" spans="1:2" ht="16.5" customHeight="1">
      <c r="A957" s="192" t="s">
        <v>813</v>
      </c>
      <c r="B957" s="182"/>
    </row>
    <row r="958" spans="1:2" ht="16.5" customHeight="1">
      <c r="A958" s="192" t="s">
        <v>814</v>
      </c>
      <c r="B958" s="182"/>
    </row>
    <row r="959" spans="1:2" ht="16.5" customHeight="1">
      <c r="A959" s="192" t="s">
        <v>815</v>
      </c>
      <c r="B959" s="182"/>
    </row>
    <row r="960" spans="1:2" ht="16.5" customHeight="1">
      <c r="A960" s="192" t="s">
        <v>788</v>
      </c>
      <c r="B960" s="182"/>
    </row>
    <row r="961" spans="1:2" ht="16.5" customHeight="1">
      <c r="A961" s="192" t="s">
        <v>816</v>
      </c>
      <c r="B961" s="182"/>
    </row>
    <row r="962" spans="1:2" ht="16.5" customHeight="1">
      <c r="A962" s="192" t="s">
        <v>817</v>
      </c>
      <c r="B962" s="182"/>
    </row>
    <row r="963" spans="1:2" ht="16.5" customHeight="1">
      <c r="A963" s="192" t="s">
        <v>818</v>
      </c>
      <c r="B963" s="182"/>
    </row>
    <row r="964" spans="1:2" ht="16.5" customHeight="1">
      <c r="A964" s="191" t="s">
        <v>819</v>
      </c>
      <c r="B964" s="182">
        <f>SUM(B965:B974)</f>
        <v>0</v>
      </c>
    </row>
    <row r="965" spans="1:2" ht="16.5" customHeight="1">
      <c r="A965" s="192" t="s">
        <v>78</v>
      </c>
      <c r="B965" s="182"/>
    </row>
    <row r="966" spans="1:2" ht="16.5" customHeight="1">
      <c r="A966" s="192" t="s">
        <v>79</v>
      </c>
      <c r="B966" s="182"/>
    </row>
    <row r="967" spans="1:2" ht="16.5" customHeight="1">
      <c r="A967" s="192" t="s">
        <v>80</v>
      </c>
      <c r="B967" s="182"/>
    </row>
    <row r="968" spans="1:2" ht="16.5" customHeight="1">
      <c r="A968" s="192" t="s">
        <v>820</v>
      </c>
      <c r="B968" s="182"/>
    </row>
    <row r="969" spans="1:2" ht="16.5" customHeight="1">
      <c r="A969" s="192" t="s">
        <v>821</v>
      </c>
      <c r="B969" s="182"/>
    </row>
    <row r="970" spans="1:2" ht="16.5" customHeight="1">
      <c r="A970" s="192" t="s">
        <v>822</v>
      </c>
      <c r="B970" s="182"/>
    </row>
    <row r="971" spans="1:2" ht="16.5" customHeight="1">
      <c r="A971" s="192" t="s">
        <v>823</v>
      </c>
      <c r="B971" s="182"/>
    </row>
    <row r="972" spans="1:2" ht="16.5" customHeight="1">
      <c r="A972" s="192" t="s">
        <v>824</v>
      </c>
      <c r="B972" s="182"/>
    </row>
    <row r="973" spans="1:2" ht="16.5" customHeight="1">
      <c r="A973" s="192" t="s">
        <v>825</v>
      </c>
      <c r="B973" s="182"/>
    </row>
    <row r="974" spans="1:2" ht="16.5" customHeight="1">
      <c r="A974" s="192" t="s">
        <v>826</v>
      </c>
      <c r="B974" s="182"/>
    </row>
    <row r="975" spans="1:2" ht="16.5" customHeight="1">
      <c r="A975" s="191" t="s">
        <v>827</v>
      </c>
      <c r="B975" s="182">
        <f>SUM(B976:B985)</f>
        <v>0</v>
      </c>
    </row>
    <row r="976" spans="1:2" ht="16.5" customHeight="1">
      <c r="A976" s="192" t="s">
        <v>78</v>
      </c>
      <c r="B976" s="182"/>
    </row>
    <row r="977" spans="1:2" ht="16.5" customHeight="1">
      <c r="A977" s="192" t="s">
        <v>79</v>
      </c>
      <c r="B977" s="182"/>
    </row>
    <row r="978" spans="1:2" ht="16.5" customHeight="1">
      <c r="A978" s="192" t="s">
        <v>80</v>
      </c>
      <c r="B978" s="182"/>
    </row>
    <row r="979" spans="1:2" ht="16.5" customHeight="1">
      <c r="A979" s="192" t="s">
        <v>828</v>
      </c>
      <c r="B979" s="182"/>
    </row>
    <row r="980" spans="1:2" ht="16.5" customHeight="1">
      <c r="A980" s="192" t="s">
        <v>829</v>
      </c>
      <c r="B980" s="182"/>
    </row>
    <row r="981" spans="1:2" ht="16.5" customHeight="1">
      <c r="A981" s="192" t="s">
        <v>830</v>
      </c>
      <c r="B981" s="182"/>
    </row>
    <row r="982" spans="1:2" ht="16.5" customHeight="1">
      <c r="A982" s="192" t="s">
        <v>831</v>
      </c>
      <c r="B982" s="182"/>
    </row>
    <row r="983" spans="1:2" ht="16.5" customHeight="1">
      <c r="A983" s="192" t="s">
        <v>832</v>
      </c>
      <c r="B983" s="182"/>
    </row>
    <row r="984" spans="1:2" ht="16.5" customHeight="1">
      <c r="A984" s="192" t="s">
        <v>833</v>
      </c>
      <c r="B984" s="182"/>
    </row>
    <row r="985" spans="1:2" ht="16.5" customHeight="1">
      <c r="A985" s="192" t="s">
        <v>834</v>
      </c>
      <c r="B985" s="182"/>
    </row>
    <row r="986" spans="1:2" ht="16.5" customHeight="1">
      <c r="A986" s="191" t="s">
        <v>835</v>
      </c>
      <c r="B986" s="182">
        <f>SUM(B987:B991)</f>
        <v>0</v>
      </c>
    </row>
    <row r="987" spans="1:2" ht="16.5" customHeight="1">
      <c r="A987" s="192" t="s">
        <v>407</v>
      </c>
      <c r="B987" s="182"/>
    </row>
    <row r="988" spans="1:2" ht="16.5" customHeight="1">
      <c r="A988" s="192" t="s">
        <v>836</v>
      </c>
      <c r="B988" s="182"/>
    </row>
    <row r="989" spans="1:2" ht="16.5" customHeight="1">
      <c r="A989" s="192" t="s">
        <v>837</v>
      </c>
      <c r="B989" s="182"/>
    </row>
    <row r="990" spans="1:2" ht="16.5" customHeight="1">
      <c r="A990" s="192" t="s">
        <v>838</v>
      </c>
      <c r="B990" s="182"/>
    </row>
    <row r="991" spans="1:2" ht="16.5" customHeight="1">
      <c r="A991" s="192" t="s">
        <v>839</v>
      </c>
      <c r="B991" s="182"/>
    </row>
    <row r="992" spans="1:2" ht="16.5" customHeight="1">
      <c r="A992" s="191" t="s">
        <v>840</v>
      </c>
      <c r="B992" s="182">
        <f>SUM(B993:B998)</f>
        <v>32589427.62</v>
      </c>
    </row>
    <row r="993" spans="1:2" ht="16.5" customHeight="1">
      <c r="A993" s="192" t="s">
        <v>841</v>
      </c>
      <c r="B993" s="182"/>
    </row>
    <row r="994" spans="1:2" ht="16.5" customHeight="1">
      <c r="A994" s="192" t="s">
        <v>842</v>
      </c>
      <c r="B994" s="182"/>
    </row>
    <row r="995" spans="1:2" ht="16.5" customHeight="1">
      <c r="A995" s="192" t="s">
        <v>843</v>
      </c>
      <c r="B995" s="182">
        <v>3666627.62</v>
      </c>
    </row>
    <row r="996" spans="1:2" ht="16.5" customHeight="1">
      <c r="A996" s="192" t="s">
        <v>844</v>
      </c>
      <c r="B996" s="182">
        <v>28922800</v>
      </c>
    </row>
    <row r="997" spans="1:2" ht="16.5" customHeight="1">
      <c r="A997" s="192" t="s">
        <v>845</v>
      </c>
      <c r="B997" s="182"/>
    </row>
    <row r="998" spans="1:2" ht="16.5" customHeight="1">
      <c r="A998" s="192" t="s">
        <v>846</v>
      </c>
      <c r="B998" s="182"/>
    </row>
    <row r="999" spans="1:2" ht="16.5" customHeight="1">
      <c r="A999" s="191" t="s">
        <v>847</v>
      </c>
      <c r="B999" s="182">
        <f>SUM(B1000:B1005)</f>
        <v>0</v>
      </c>
    </row>
    <row r="1000" spans="1:2" ht="16.5" customHeight="1">
      <c r="A1000" s="192" t="s">
        <v>848</v>
      </c>
      <c r="B1000" s="182"/>
    </row>
    <row r="1001" spans="1:2" ht="16.5" customHeight="1">
      <c r="A1001" s="192" t="s">
        <v>849</v>
      </c>
      <c r="B1001" s="182"/>
    </row>
    <row r="1002" spans="1:2" ht="16.5" customHeight="1">
      <c r="A1002" s="192" t="s">
        <v>850</v>
      </c>
      <c r="B1002" s="182"/>
    </row>
    <row r="1003" spans="1:2" ht="16.5" customHeight="1">
      <c r="A1003" s="192" t="s">
        <v>851</v>
      </c>
      <c r="B1003" s="182"/>
    </row>
    <row r="1004" spans="1:2" ht="16.5" customHeight="1">
      <c r="A1004" s="192" t="s">
        <v>852</v>
      </c>
      <c r="B1004" s="182"/>
    </row>
    <row r="1005" spans="1:2" ht="16.5" customHeight="1">
      <c r="A1005" s="192" t="s">
        <v>853</v>
      </c>
      <c r="B1005" s="182"/>
    </row>
    <row r="1006" spans="1:2" ht="16.5" customHeight="1">
      <c r="A1006" s="191" t="s">
        <v>854</v>
      </c>
      <c r="B1006" s="182">
        <f>SUM(B1007:B1009)</f>
        <v>0</v>
      </c>
    </row>
    <row r="1007" spans="1:2" ht="16.5" customHeight="1">
      <c r="A1007" s="192" t="s">
        <v>855</v>
      </c>
      <c r="B1007" s="182"/>
    </row>
    <row r="1008" spans="1:2" ht="16.5" customHeight="1">
      <c r="A1008" s="192" t="s">
        <v>856</v>
      </c>
      <c r="B1008" s="182"/>
    </row>
    <row r="1009" spans="1:2" ht="16.5" customHeight="1">
      <c r="A1009" s="192" t="s">
        <v>857</v>
      </c>
      <c r="B1009" s="182"/>
    </row>
    <row r="1010" spans="1:2" ht="16.5" customHeight="1">
      <c r="A1010" s="191" t="s">
        <v>858</v>
      </c>
      <c r="B1010" s="182">
        <f>SUM(B1011:B1012)</f>
        <v>0</v>
      </c>
    </row>
    <row r="1011" spans="1:2" ht="16.5" customHeight="1">
      <c r="A1011" s="192" t="s">
        <v>859</v>
      </c>
      <c r="B1011" s="182"/>
    </row>
    <row r="1012" spans="1:2" ht="16.5" customHeight="1">
      <c r="A1012" s="192" t="s">
        <v>860</v>
      </c>
      <c r="B1012" s="182"/>
    </row>
    <row r="1013" spans="1:2" ht="16.5" customHeight="1">
      <c r="A1013" s="191" t="s">
        <v>861</v>
      </c>
      <c r="B1013" s="182">
        <f>B1014+B1037+B1047+B1057+B1062+B1069+B1074</f>
        <v>0</v>
      </c>
    </row>
    <row r="1014" spans="1:2" ht="16.5" customHeight="1">
      <c r="A1014" s="191" t="s">
        <v>862</v>
      </c>
      <c r="B1014" s="182">
        <f>SUM(B1015:B1036)</f>
        <v>0</v>
      </c>
    </row>
    <row r="1015" spans="1:2" ht="16.5" customHeight="1">
      <c r="A1015" s="192" t="s">
        <v>78</v>
      </c>
      <c r="B1015" s="182"/>
    </row>
    <row r="1016" spans="1:2" ht="16.5" customHeight="1">
      <c r="A1016" s="192" t="s">
        <v>79</v>
      </c>
      <c r="B1016" s="182"/>
    </row>
    <row r="1017" spans="1:2" ht="16.5" customHeight="1">
      <c r="A1017" s="192" t="s">
        <v>80</v>
      </c>
      <c r="B1017" s="182"/>
    </row>
    <row r="1018" spans="1:2" ht="16.5" customHeight="1">
      <c r="A1018" s="192" t="s">
        <v>863</v>
      </c>
      <c r="B1018" s="182"/>
    </row>
    <row r="1019" spans="1:2" ht="16.5" customHeight="1">
      <c r="A1019" s="192" t="s">
        <v>864</v>
      </c>
      <c r="B1019" s="182"/>
    </row>
    <row r="1020" spans="1:2" ht="16.5" customHeight="1">
      <c r="A1020" s="192" t="s">
        <v>865</v>
      </c>
      <c r="B1020" s="182"/>
    </row>
    <row r="1021" spans="1:2" ht="16.5" customHeight="1">
      <c r="A1021" s="192" t="s">
        <v>866</v>
      </c>
      <c r="B1021" s="182"/>
    </row>
    <row r="1022" spans="1:2" ht="16.5" customHeight="1">
      <c r="A1022" s="192" t="s">
        <v>867</v>
      </c>
      <c r="B1022" s="182"/>
    </row>
    <row r="1023" spans="1:2" ht="16.5" customHeight="1">
      <c r="A1023" s="192" t="s">
        <v>868</v>
      </c>
      <c r="B1023" s="182"/>
    </row>
    <row r="1024" spans="1:2" ht="16.5" customHeight="1">
      <c r="A1024" s="192" t="s">
        <v>869</v>
      </c>
      <c r="B1024" s="182"/>
    </row>
    <row r="1025" spans="1:2" ht="16.5" customHeight="1">
      <c r="A1025" s="192" t="s">
        <v>870</v>
      </c>
      <c r="B1025" s="182"/>
    </row>
    <row r="1026" spans="1:2" ht="16.5" customHeight="1">
      <c r="A1026" s="192" t="s">
        <v>871</v>
      </c>
      <c r="B1026" s="182"/>
    </row>
    <row r="1027" spans="1:2" ht="16.5" customHeight="1">
      <c r="A1027" s="192" t="s">
        <v>872</v>
      </c>
      <c r="B1027" s="182"/>
    </row>
    <row r="1028" spans="1:2" ht="16.5" customHeight="1">
      <c r="A1028" s="192" t="s">
        <v>873</v>
      </c>
      <c r="B1028" s="182"/>
    </row>
    <row r="1029" spans="1:2" ht="16.5" customHeight="1">
      <c r="A1029" s="192" t="s">
        <v>874</v>
      </c>
      <c r="B1029" s="182"/>
    </row>
    <row r="1030" spans="1:2" ht="16.5" customHeight="1">
      <c r="A1030" s="192" t="s">
        <v>875</v>
      </c>
      <c r="B1030" s="182"/>
    </row>
    <row r="1031" spans="1:2" ht="16.5" customHeight="1">
      <c r="A1031" s="192" t="s">
        <v>876</v>
      </c>
      <c r="B1031" s="182"/>
    </row>
    <row r="1032" spans="1:2" ht="16.5" customHeight="1">
      <c r="A1032" s="192" t="s">
        <v>877</v>
      </c>
      <c r="B1032" s="182"/>
    </row>
    <row r="1033" spans="1:2" ht="16.5" customHeight="1">
      <c r="A1033" s="192" t="s">
        <v>878</v>
      </c>
      <c r="B1033" s="182"/>
    </row>
    <row r="1034" spans="1:2" ht="16.5" customHeight="1">
      <c r="A1034" s="192" t="s">
        <v>879</v>
      </c>
      <c r="B1034" s="182"/>
    </row>
    <row r="1035" spans="1:2" ht="16.5" customHeight="1">
      <c r="A1035" s="192" t="s">
        <v>880</v>
      </c>
      <c r="B1035" s="182"/>
    </row>
    <row r="1036" spans="1:2" ht="16.5" customHeight="1">
      <c r="A1036" s="192" t="s">
        <v>881</v>
      </c>
      <c r="B1036" s="182"/>
    </row>
    <row r="1037" spans="1:2" ht="16.5" customHeight="1">
      <c r="A1037" s="191" t="s">
        <v>882</v>
      </c>
      <c r="B1037" s="182">
        <f>SUM(B1038:B1046)</f>
        <v>0</v>
      </c>
    </row>
    <row r="1038" spans="1:2" ht="16.5" customHeight="1">
      <c r="A1038" s="192" t="s">
        <v>78</v>
      </c>
      <c r="B1038" s="182"/>
    </row>
    <row r="1039" spans="1:2" ht="16.5" customHeight="1">
      <c r="A1039" s="192" t="s">
        <v>79</v>
      </c>
      <c r="B1039" s="182"/>
    </row>
    <row r="1040" spans="1:2" ht="16.5" customHeight="1">
      <c r="A1040" s="192" t="s">
        <v>80</v>
      </c>
      <c r="B1040" s="182"/>
    </row>
    <row r="1041" spans="1:2" ht="16.5" customHeight="1">
      <c r="A1041" s="192" t="s">
        <v>883</v>
      </c>
      <c r="B1041" s="182"/>
    </row>
    <row r="1042" spans="1:2" ht="16.5" customHeight="1">
      <c r="A1042" s="192" t="s">
        <v>884</v>
      </c>
      <c r="B1042" s="182"/>
    </row>
    <row r="1043" spans="1:2" ht="16.5" customHeight="1">
      <c r="A1043" s="192" t="s">
        <v>885</v>
      </c>
      <c r="B1043" s="182"/>
    </row>
    <row r="1044" spans="1:2" ht="16.5" customHeight="1">
      <c r="A1044" s="192" t="s">
        <v>886</v>
      </c>
      <c r="B1044" s="182"/>
    </row>
    <row r="1045" spans="1:2" ht="16.5" customHeight="1">
      <c r="A1045" s="192" t="s">
        <v>887</v>
      </c>
      <c r="B1045" s="182"/>
    </row>
    <row r="1046" spans="1:2" ht="16.5" customHeight="1">
      <c r="A1046" s="192" t="s">
        <v>888</v>
      </c>
      <c r="B1046" s="182"/>
    </row>
    <row r="1047" spans="1:2" ht="16.5" customHeight="1">
      <c r="A1047" s="191" t="s">
        <v>889</v>
      </c>
      <c r="B1047" s="182">
        <f>SUM(B1048:B1056)</f>
        <v>0</v>
      </c>
    </row>
    <row r="1048" spans="1:2" ht="16.5" customHeight="1">
      <c r="A1048" s="192" t="s">
        <v>78</v>
      </c>
      <c r="B1048" s="182"/>
    </row>
    <row r="1049" spans="1:2" ht="16.5" customHeight="1">
      <c r="A1049" s="192" t="s">
        <v>79</v>
      </c>
      <c r="B1049" s="182"/>
    </row>
    <row r="1050" spans="1:2" ht="16.5" customHeight="1">
      <c r="A1050" s="192" t="s">
        <v>80</v>
      </c>
      <c r="B1050" s="182"/>
    </row>
    <row r="1051" spans="1:2" ht="16.5" customHeight="1">
      <c r="A1051" s="192" t="s">
        <v>890</v>
      </c>
      <c r="B1051" s="182"/>
    </row>
    <row r="1052" spans="1:2" ht="16.5" customHeight="1">
      <c r="A1052" s="192" t="s">
        <v>891</v>
      </c>
      <c r="B1052" s="182"/>
    </row>
    <row r="1053" spans="1:2" ht="16.5" customHeight="1">
      <c r="A1053" s="192" t="s">
        <v>892</v>
      </c>
      <c r="B1053" s="182"/>
    </row>
    <row r="1054" spans="1:2" ht="16.5" customHeight="1">
      <c r="A1054" s="192" t="s">
        <v>893</v>
      </c>
      <c r="B1054" s="182"/>
    </row>
    <row r="1055" spans="1:2" ht="16.5" customHeight="1">
      <c r="A1055" s="192" t="s">
        <v>894</v>
      </c>
      <c r="B1055" s="182"/>
    </row>
    <row r="1056" spans="1:2" ht="16.5" customHeight="1">
      <c r="A1056" s="192" t="s">
        <v>895</v>
      </c>
      <c r="B1056" s="182"/>
    </row>
    <row r="1057" spans="1:2" ht="16.5" customHeight="1">
      <c r="A1057" s="191" t="s">
        <v>896</v>
      </c>
      <c r="B1057" s="182">
        <f>SUM(B1058:B1061)</f>
        <v>0</v>
      </c>
    </row>
    <row r="1058" spans="1:2" ht="16.5" customHeight="1">
      <c r="A1058" s="192" t="s">
        <v>897</v>
      </c>
      <c r="B1058" s="182"/>
    </row>
    <row r="1059" spans="1:2" ht="16.5" customHeight="1">
      <c r="A1059" s="192" t="s">
        <v>898</v>
      </c>
      <c r="B1059" s="182"/>
    </row>
    <row r="1060" spans="1:2" ht="16.5" customHeight="1">
      <c r="A1060" s="192" t="s">
        <v>899</v>
      </c>
      <c r="B1060" s="182"/>
    </row>
    <row r="1061" spans="1:2" ht="16.5" customHeight="1">
      <c r="A1061" s="192" t="s">
        <v>900</v>
      </c>
      <c r="B1061" s="182"/>
    </row>
    <row r="1062" spans="1:2" ht="16.5" customHeight="1">
      <c r="A1062" s="191" t="s">
        <v>901</v>
      </c>
      <c r="B1062" s="182">
        <f>SUM(B1063:B1068)</f>
        <v>0</v>
      </c>
    </row>
    <row r="1063" spans="1:2" ht="16.5" customHeight="1">
      <c r="A1063" s="192" t="s">
        <v>78</v>
      </c>
      <c r="B1063" s="182"/>
    </row>
    <row r="1064" spans="1:2" ht="16.5" customHeight="1">
      <c r="A1064" s="192" t="s">
        <v>79</v>
      </c>
      <c r="B1064" s="182"/>
    </row>
    <row r="1065" spans="1:2" ht="16.5" customHeight="1">
      <c r="A1065" s="192" t="s">
        <v>80</v>
      </c>
      <c r="B1065" s="182"/>
    </row>
    <row r="1066" spans="1:2" ht="16.5" customHeight="1">
      <c r="A1066" s="192" t="s">
        <v>887</v>
      </c>
      <c r="B1066" s="182"/>
    </row>
    <row r="1067" spans="1:2" ht="16.5" customHeight="1">
      <c r="A1067" s="192" t="s">
        <v>902</v>
      </c>
      <c r="B1067" s="182"/>
    </row>
    <row r="1068" spans="1:2" ht="16.5" customHeight="1">
      <c r="A1068" s="192" t="s">
        <v>903</v>
      </c>
      <c r="B1068" s="182"/>
    </row>
    <row r="1069" spans="1:2" ht="16.5" customHeight="1">
      <c r="A1069" s="191" t="s">
        <v>904</v>
      </c>
      <c r="B1069" s="182">
        <f>SUM(B1070:B1073)</f>
        <v>0</v>
      </c>
    </row>
    <row r="1070" spans="1:2" ht="16.5" customHeight="1">
      <c r="A1070" s="192" t="s">
        <v>905</v>
      </c>
      <c r="B1070" s="182"/>
    </row>
    <row r="1071" spans="1:2" ht="16.5" customHeight="1">
      <c r="A1071" s="192" t="s">
        <v>906</v>
      </c>
      <c r="B1071" s="182"/>
    </row>
    <row r="1072" spans="1:2" ht="16.5" customHeight="1">
      <c r="A1072" s="192" t="s">
        <v>907</v>
      </c>
      <c r="B1072" s="182"/>
    </row>
    <row r="1073" spans="1:2" ht="16.5" customHeight="1">
      <c r="A1073" s="192" t="s">
        <v>908</v>
      </c>
      <c r="B1073" s="182"/>
    </row>
    <row r="1074" spans="1:2" ht="16.5" customHeight="1">
      <c r="A1074" s="191" t="s">
        <v>909</v>
      </c>
      <c r="B1074" s="182">
        <f>SUM(B1075:B1076)</f>
        <v>0</v>
      </c>
    </row>
    <row r="1075" spans="1:2" ht="16.5" customHeight="1">
      <c r="A1075" s="192" t="s">
        <v>910</v>
      </c>
      <c r="B1075" s="182"/>
    </row>
    <row r="1076" spans="1:2" ht="16.5" customHeight="1">
      <c r="A1076" s="192" t="s">
        <v>911</v>
      </c>
      <c r="B1076" s="182"/>
    </row>
    <row r="1077" spans="1:2" ht="16.5" customHeight="1">
      <c r="A1077" s="191" t="s">
        <v>912</v>
      </c>
      <c r="B1077" s="182">
        <f>B1078+B1088+B1104+B1109+B1123+B1132+B1139+B1146</f>
        <v>34409383.949999996</v>
      </c>
    </row>
    <row r="1078" spans="1:2" ht="16.5" customHeight="1">
      <c r="A1078" s="191" t="s">
        <v>913</v>
      </c>
      <c r="B1078" s="182">
        <f>SUM(B1079:B1087)</f>
        <v>0</v>
      </c>
    </row>
    <row r="1079" spans="1:2" ht="16.5" customHeight="1">
      <c r="A1079" s="192" t="s">
        <v>78</v>
      </c>
      <c r="B1079" s="182"/>
    </row>
    <row r="1080" spans="1:2" ht="16.5" customHeight="1">
      <c r="A1080" s="192" t="s">
        <v>79</v>
      </c>
      <c r="B1080" s="182"/>
    </row>
    <row r="1081" spans="1:2" ht="16.5" customHeight="1">
      <c r="A1081" s="192" t="s">
        <v>80</v>
      </c>
      <c r="B1081" s="182"/>
    </row>
    <row r="1082" spans="1:2" ht="16.5" customHeight="1">
      <c r="A1082" s="192" t="s">
        <v>914</v>
      </c>
      <c r="B1082" s="182"/>
    </row>
    <row r="1083" spans="1:2" ht="16.5" customHeight="1">
      <c r="A1083" s="192" t="s">
        <v>915</v>
      </c>
      <c r="B1083" s="182"/>
    </row>
    <row r="1084" spans="1:2" ht="16.5" customHeight="1">
      <c r="A1084" s="192" t="s">
        <v>916</v>
      </c>
      <c r="B1084" s="182"/>
    </row>
    <row r="1085" spans="1:2" ht="16.5" customHeight="1">
      <c r="A1085" s="192" t="s">
        <v>917</v>
      </c>
      <c r="B1085" s="182"/>
    </row>
    <row r="1086" spans="1:2" ht="16.5" customHeight="1">
      <c r="A1086" s="192" t="s">
        <v>918</v>
      </c>
      <c r="B1086" s="182"/>
    </row>
    <row r="1087" spans="1:2" ht="16.5" customHeight="1">
      <c r="A1087" s="192" t="s">
        <v>919</v>
      </c>
      <c r="B1087" s="182"/>
    </row>
    <row r="1088" spans="1:2" ht="16.5" customHeight="1">
      <c r="A1088" s="191" t="s">
        <v>920</v>
      </c>
      <c r="B1088" s="182">
        <f>SUM(B1089:B1103)</f>
        <v>0</v>
      </c>
    </row>
    <row r="1089" spans="1:2" ht="16.5" customHeight="1">
      <c r="A1089" s="192" t="s">
        <v>78</v>
      </c>
      <c r="B1089" s="182"/>
    </row>
    <row r="1090" spans="1:2" ht="16.5" customHeight="1">
      <c r="A1090" s="192" t="s">
        <v>79</v>
      </c>
      <c r="B1090" s="182"/>
    </row>
    <row r="1091" spans="1:2" ht="16.5" customHeight="1">
      <c r="A1091" s="192" t="s">
        <v>80</v>
      </c>
      <c r="B1091" s="182"/>
    </row>
    <row r="1092" spans="1:2" ht="16.5" customHeight="1">
      <c r="A1092" s="192" t="s">
        <v>921</v>
      </c>
      <c r="B1092" s="182"/>
    </row>
    <row r="1093" spans="1:2" ht="16.5" customHeight="1">
      <c r="A1093" s="192" t="s">
        <v>922</v>
      </c>
      <c r="B1093" s="182"/>
    </row>
    <row r="1094" spans="1:2" ht="16.5" customHeight="1">
      <c r="A1094" s="192" t="s">
        <v>923</v>
      </c>
      <c r="B1094" s="182"/>
    </row>
    <row r="1095" spans="1:2" ht="16.5" customHeight="1">
      <c r="A1095" s="192" t="s">
        <v>924</v>
      </c>
      <c r="B1095" s="182"/>
    </row>
    <row r="1096" spans="1:2" ht="16.5" customHeight="1">
      <c r="A1096" s="192" t="s">
        <v>925</v>
      </c>
      <c r="B1096" s="182"/>
    </row>
    <row r="1097" spans="1:2" ht="16.5" customHeight="1">
      <c r="A1097" s="192" t="s">
        <v>926</v>
      </c>
      <c r="B1097" s="182"/>
    </row>
    <row r="1098" spans="1:2" ht="16.5" customHeight="1">
      <c r="A1098" s="192" t="s">
        <v>927</v>
      </c>
      <c r="B1098" s="182"/>
    </row>
    <row r="1099" spans="1:2" ht="16.5" customHeight="1">
      <c r="A1099" s="192" t="s">
        <v>928</v>
      </c>
      <c r="B1099" s="182"/>
    </row>
    <row r="1100" spans="1:2" ht="16.5" customHeight="1">
      <c r="A1100" s="192" t="s">
        <v>929</v>
      </c>
      <c r="B1100" s="182"/>
    </row>
    <row r="1101" spans="1:2" ht="16.5" customHeight="1">
      <c r="A1101" s="192" t="s">
        <v>930</v>
      </c>
      <c r="B1101" s="182"/>
    </row>
    <row r="1102" spans="1:2" ht="16.5" customHeight="1">
      <c r="A1102" s="192" t="s">
        <v>931</v>
      </c>
      <c r="B1102" s="182"/>
    </row>
    <row r="1103" spans="1:2" ht="16.5" customHeight="1">
      <c r="A1103" s="192" t="s">
        <v>932</v>
      </c>
      <c r="B1103" s="182"/>
    </row>
    <row r="1104" spans="1:2" ht="16.5" customHeight="1">
      <c r="A1104" s="191" t="s">
        <v>933</v>
      </c>
      <c r="B1104" s="182">
        <f>SUM(B1105:B1108)</f>
        <v>0</v>
      </c>
    </row>
    <row r="1105" spans="1:2" ht="16.5" customHeight="1">
      <c r="A1105" s="192" t="s">
        <v>78</v>
      </c>
      <c r="B1105" s="182"/>
    </row>
    <row r="1106" spans="1:2" ht="16.5" customHeight="1">
      <c r="A1106" s="192" t="s">
        <v>79</v>
      </c>
      <c r="B1106" s="182"/>
    </row>
    <row r="1107" spans="1:2" ht="16.5" customHeight="1">
      <c r="A1107" s="192" t="s">
        <v>80</v>
      </c>
      <c r="B1107" s="182"/>
    </row>
    <row r="1108" spans="1:2" ht="16.5" customHeight="1">
      <c r="A1108" s="192" t="s">
        <v>934</v>
      </c>
      <c r="B1108" s="182"/>
    </row>
    <row r="1109" spans="1:2" ht="16.5" customHeight="1">
      <c r="A1109" s="191" t="s">
        <v>935</v>
      </c>
      <c r="B1109" s="182">
        <f>SUM(B1110:B1122)</f>
        <v>2140740.56</v>
      </c>
    </row>
    <row r="1110" spans="1:2" ht="16.5" customHeight="1">
      <c r="A1110" s="192" t="s">
        <v>78</v>
      </c>
      <c r="B1110" s="182"/>
    </row>
    <row r="1111" spans="1:2" ht="16.5" customHeight="1">
      <c r="A1111" s="192" t="s">
        <v>79</v>
      </c>
      <c r="B1111" s="182"/>
    </row>
    <row r="1112" spans="1:2" ht="16.5" customHeight="1">
      <c r="A1112" s="192" t="s">
        <v>80</v>
      </c>
      <c r="B1112" s="182"/>
    </row>
    <row r="1113" spans="1:2" ht="16.5" customHeight="1">
      <c r="A1113" s="192" t="s">
        <v>936</v>
      </c>
      <c r="B1113" s="182"/>
    </row>
    <row r="1114" spans="1:2" ht="16.5" customHeight="1">
      <c r="A1114" s="192" t="s">
        <v>937</v>
      </c>
      <c r="B1114" s="182"/>
    </row>
    <row r="1115" spans="1:2" ht="16.5" customHeight="1">
      <c r="A1115" s="192" t="s">
        <v>938</v>
      </c>
      <c r="B1115" s="182"/>
    </row>
    <row r="1116" spans="1:2" ht="16.5" customHeight="1">
      <c r="A1116" s="192" t="s">
        <v>939</v>
      </c>
      <c r="B1116" s="182"/>
    </row>
    <row r="1117" spans="1:2" ht="16.5" customHeight="1">
      <c r="A1117" s="192" t="s">
        <v>940</v>
      </c>
      <c r="B1117" s="182"/>
    </row>
    <row r="1118" spans="1:2" ht="16.5" customHeight="1">
      <c r="A1118" s="192" t="s">
        <v>941</v>
      </c>
      <c r="B1118" s="182"/>
    </row>
    <row r="1119" spans="1:2" ht="16.5" customHeight="1">
      <c r="A1119" s="192" t="s">
        <v>942</v>
      </c>
      <c r="B1119" s="182"/>
    </row>
    <row r="1120" spans="1:2" ht="16.5" customHeight="1">
      <c r="A1120" s="192" t="s">
        <v>887</v>
      </c>
      <c r="B1120" s="182"/>
    </row>
    <row r="1121" spans="1:2" ht="16.5" customHeight="1">
      <c r="A1121" s="192" t="s">
        <v>943</v>
      </c>
      <c r="B1121" s="182"/>
    </row>
    <row r="1122" spans="1:2" ht="16.5" customHeight="1">
      <c r="A1122" s="192" t="s">
        <v>944</v>
      </c>
      <c r="B1122" s="182">
        <v>2140740.56</v>
      </c>
    </row>
    <row r="1123" spans="1:2" ht="16.5" customHeight="1">
      <c r="A1123" s="191" t="s">
        <v>945</v>
      </c>
      <c r="B1123" s="182">
        <f>SUM(B1124:B1131)</f>
        <v>1911061.65</v>
      </c>
    </row>
    <row r="1124" spans="1:2" ht="16.5" customHeight="1">
      <c r="A1124" s="192" t="s">
        <v>78</v>
      </c>
      <c r="B1124" s="182"/>
    </row>
    <row r="1125" spans="1:2" ht="16.5" customHeight="1">
      <c r="A1125" s="192" t="s">
        <v>79</v>
      </c>
      <c r="B1125" s="182"/>
    </row>
    <row r="1126" spans="1:2" ht="16.5" customHeight="1">
      <c r="A1126" s="192" t="s">
        <v>80</v>
      </c>
      <c r="B1126" s="182"/>
    </row>
    <row r="1127" spans="1:2" ht="16.5" customHeight="1">
      <c r="A1127" s="192" t="s">
        <v>946</v>
      </c>
      <c r="B1127" s="182"/>
    </row>
    <row r="1128" spans="1:2" ht="16.5" customHeight="1">
      <c r="A1128" s="192" t="s">
        <v>947</v>
      </c>
      <c r="B1128" s="182"/>
    </row>
    <row r="1129" spans="1:2" ht="16.5" customHeight="1">
      <c r="A1129" s="192" t="s">
        <v>948</v>
      </c>
      <c r="B1129" s="182"/>
    </row>
    <row r="1130" spans="1:2" ht="16.5" customHeight="1">
      <c r="A1130" s="192" t="s">
        <v>949</v>
      </c>
      <c r="B1130" s="182"/>
    </row>
    <row r="1131" spans="1:2" ht="16.5" customHeight="1">
      <c r="A1131" s="192" t="s">
        <v>950</v>
      </c>
      <c r="B1131" s="182">
        <v>1911061.65</v>
      </c>
    </row>
    <row r="1132" spans="1:2" ht="16.5" customHeight="1">
      <c r="A1132" s="191" t="s">
        <v>951</v>
      </c>
      <c r="B1132" s="182">
        <f>SUM(B1133:B1138)</f>
        <v>0</v>
      </c>
    </row>
    <row r="1133" spans="1:2" ht="16.5" customHeight="1">
      <c r="A1133" s="192" t="s">
        <v>78</v>
      </c>
      <c r="B1133" s="182"/>
    </row>
    <row r="1134" spans="1:2" ht="16.5" customHeight="1">
      <c r="A1134" s="192" t="s">
        <v>79</v>
      </c>
      <c r="B1134" s="182"/>
    </row>
    <row r="1135" spans="1:2" ht="16.5" customHeight="1">
      <c r="A1135" s="192" t="s">
        <v>80</v>
      </c>
      <c r="B1135" s="182"/>
    </row>
    <row r="1136" spans="1:2" ht="16.5" customHeight="1">
      <c r="A1136" s="192" t="s">
        <v>952</v>
      </c>
      <c r="B1136" s="182"/>
    </row>
    <row r="1137" spans="1:2" ht="16.5" customHeight="1">
      <c r="A1137" s="192" t="s">
        <v>953</v>
      </c>
      <c r="B1137" s="182"/>
    </row>
    <row r="1138" spans="1:2" ht="16.5" customHeight="1">
      <c r="A1138" s="192" t="s">
        <v>954</v>
      </c>
      <c r="B1138" s="182"/>
    </row>
    <row r="1139" spans="1:2" ht="16.5" customHeight="1">
      <c r="A1139" s="191" t="s">
        <v>955</v>
      </c>
      <c r="B1139" s="182">
        <f>SUM(B1140:B1145)</f>
        <v>30357581.74</v>
      </c>
    </row>
    <row r="1140" spans="1:2" ht="16.5" customHeight="1">
      <c r="A1140" s="192" t="s">
        <v>78</v>
      </c>
      <c r="B1140" s="182"/>
    </row>
    <row r="1141" spans="1:2" ht="16.5" customHeight="1">
      <c r="A1141" s="192" t="s">
        <v>79</v>
      </c>
      <c r="B1141" s="182"/>
    </row>
    <row r="1142" spans="1:2" ht="16.5" customHeight="1">
      <c r="A1142" s="192" t="s">
        <v>80</v>
      </c>
      <c r="B1142" s="182"/>
    </row>
    <row r="1143" spans="1:2" ht="16.5" customHeight="1">
      <c r="A1143" s="192" t="s">
        <v>956</v>
      </c>
      <c r="B1143" s="182"/>
    </row>
    <row r="1144" spans="1:2" ht="16.5" customHeight="1">
      <c r="A1144" s="192" t="s">
        <v>957</v>
      </c>
      <c r="B1144" s="182"/>
    </row>
    <row r="1145" spans="1:2" ht="16.5" customHeight="1">
      <c r="A1145" s="192" t="s">
        <v>958</v>
      </c>
      <c r="B1145" s="182">
        <v>30357581.74</v>
      </c>
    </row>
    <row r="1146" spans="1:2" ht="16.5" customHeight="1">
      <c r="A1146" s="191" t="s">
        <v>959</v>
      </c>
      <c r="B1146" s="182">
        <f>SUM(B1147:B1152)</f>
        <v>0</v>
      </c>
    </row>
    <row r="1147" spans="1:2" ht="16.5" customHeight="1">
      <c r="A1147" s="192" t="s">
        <v>960</v>
      </c>
      <c r="B1147" s="182"/>
    </row>
    <row r="1148" spans="1:2" ht="16.5" customHeight="1">
      <c r="A1148" s="192" t="s">
        <v>961</v>
      </c>
      <c r="B1148" s="182"/>
    </row>
    <row r="1149" spans="1:2" ht="16.5" customHeight="1">
      <c r="A1149" s="192" t="s">
        <v>962</v>
      </c>
      <c r="B1149" s="182"/>
    </row>
    <row r="1150" spans="1:2" ht="16.5" customHeight="1">
      <c r="A1150" s="192" t="s">
        <v>963</v>
      </c>
      <c r="B1150" s="182"/>
    </row>
    <row r="1151" spans="1:2" ht="16.5" customHeight="1">
      <c r="A1151" s="192" t="s">
        <v>964</v>
      </c>
      <c r="B1151" s="182"/>
    </row>
    <row r="1152" spans="1:2" ht="16.5" customHeight="1">
      <c r="A1152" s="192" t="s">
        <v>965</v>
      </c>
      <c r="B1152" s="182"/>
    </row>
    <row r="1153" spans="1:2" ht="16.5" customHeight="1">
      <c r="A1153" s="191" t="s">
        <v>966</v>
      </c>
      <c r="B1153" s="182">
        <f>B1154+B1164+B1171+B1177</f>
        <v>719920</v>
      </c>
    </row>
    <row r="1154" spans="1:2" ht="16.5" customHeight="1">
      <c r="A1154" s="191" t="s">
        <v>967</v>
      </c>
      <c r="B1154" s="182">
        <f>SUM(B1155:B1163)</f>
        <v>139920</v>
      </c>
    </row>
    <row r="1155" spans="1:2" ht="16.5" customHeight="1">
      <c r="A1155" s="192" t="s">
        <v>78</v>
      </c>
      <c r="B1155" s="182"/>
    </row>
    <row r="1156" spans="1:2" ht="16.5" customHeight="1">
      <c r="A1156" s="192" t="s">
        <v>79</v>
      </c>
      <c r="B1156" s="182"/>
    </row>
    <row r="1157" spans="1:2" ht="16.5" customHeight="1">
      <c r="A1157" s="192" t="s">
        <v>80</v>
      </c>
      <c r="B1157" s="182"/>
    </row>
    <row r="1158" spans="1:2" ht="16.5" customHeight="1">
      <c r="A1158" s="192" t="s">
        <v>968</v>
      </c>
      <c r="B1158" s="182">
        <v>139200</v>
      </c>
    </row>
    <row r="1159" spans="1:2" ht="16.5" customHeight="1">
      <c r="A1159" s="192" t="s">
        <v>969</v>
      </c>
      <c r="B1159" s="182">
        <v>0</v>
      </c>
    </row>
    <row r="1160" spans="1:2" ht="16.5" customHeight="1">
      <c r="A1160" s="192" t="s">
        <v>970</v>
      </c>
      <c r="B1160" s="182">
        <v>0</v>
      </c>
    </row>
    <row r="1161" spans="1:2" ht="16.5" customHeight="1">
      <c r="A1161" s="192" t="s">
        <v>971</v>
      </c>
      <c r="B1161" s="182">
        <v>0</v>
      </c>
    </row>
    <row r="1162" spans="1:2" ht="16.5" customHeight="1">
      <c r="A1162" s="192" t="s">
        <v>87</v>
      </c>
      <c r="B1162" s="182">
        <v>0</v>
      </c>
    </row>
    <row r="1163" spans="1:2" ht="16.5" customHeight="1">
      <c r="A1163" s="192" t="s">
        <v>972</v>
      </c>
      <c r="B1163" s="182">
        <v>720</v>
      </c>
    </row>
    <row r="1164" spans="1:2" ht="16.5" customHeight="1">
      <c r="A1164" s="191" t="s">
        <v>973</v>
      </c>
      <c r="B1164" s="182">
        <f>SUM(B1165:B1170)</f>
        <v>0</v>
      </c>
    </row>
    <row r="1165" spans="1:2" ht="16.5" customHeight="1">
      <c r="A1165" s="192" t="s">
        <v>78</v>
      </c>
      <c r="B1165" s="182"/>
    </row>
    <row r="1166" spans="1:2" ht="16.5" customHeight="1">
      <c r="A1166" s="192" t="s">
        <v>79</v>
      </c>
      <c r="B1166" s="182"/>
    </row>
    <row r="1167" spans="1:2" ht="16.5" customHeight="1">
      <c r="A1167" s="192" t="s">
        <v>80</v>
      </c>
      <c r="B1167" s="182"/>
    </row>
    <row r="1168" spans="1:2" ht="16.5" customHeight="1">
      <c r="A1168" s="192" t="s">
        <v>974</v>
      </c>
      <c r="B1168" s="182"/>
    </row>
    <row r="1169" spans="1:2" ht="16.5" customHeight="1">
      <c r="A1169" s="192" t="s">
        <v>975</v>
      </c>
      <c r="B1169" s="182"/>
    </row>
    <row r="1170" spans="1:2" ht="16.5" customHeight="1">
      <c r="A1170" s="192" t="s">
        <v>976</v>
      </c>
      <c r="B1170" s="182"/>
    </row>
    <row r="1171" spans="1:2" ht="16.5" customHeight="1">
      <c r="A1171" s="191" t="s">
        <v>977</v>
      </c>
      <c r="B1171" s="182">
        <f>SUM(B1172:B1176)</f>
        <v>0</v>
      </c>
    </row>
    <row r="1172" spans="1:2" ht="16.5" customHeight="1">
      <c r="A1172" s="192" t="s">
        <v>78</v>
      </c>
      <c r="B1172" s="182"/>
    </row>
    <row r="1173" spans="1:2" ht="16.5" customHeight="1">
      <c r="A1173" s="192" t="s">
        <v>79</v>
      </c>
      <c r="B1173" s="182"/>
    </row>
    <row r="1174" spans="1:2" ht="16.5" customHeight="1">
      <c r="A1174" s="192" t="s">
        <v>80</v>
      </c>
      <c r="B1174" s="182"/>
    </row>
    <row r="1175" spans="1:2" ht="16.5" customHeight="1">
      <c r="A1175" s="192" t="s">
        <v>978</v>
      </c>
      <c r="B1175" s="182"/>
    </row>
    <row r="1176" spans="1:2" ht="16.5" customHeight="1">
      <c r="A1176" s="192" t="s">
        <v>979</v>
      </c>
      <c r="B1176" s="182"/>
    </row>
    <row r="1177" spans="1:2" ht="16.5" customHeight="1">
      <c r="A1177" s="191" t="s">
        <v>980</v>
      </c>
      <c r="B1177" s="182">
        <f>SUM(B1178:B1179)</f>
        <v>580000</v>
      </c>
    </row>
    <row r="1178" spans="1:2" ht="16.5" customHeight="1">
      <c r="A1178" s="192" t="s">
        <v>981</v>
      </c>
      <c r="B1178" s="182"/>
    </row>
    <row r="1179" spans="1:2" ht="16.5" customHeight="1">
      <c r="A1179" s="192" t="s">
        <v>982</v>
      </c>
      <c r="B1179" s="182">
        <v>580000</v>
      </c>
    </row>
    <row r="1180" spans="1:2" ht="16.5" customHeight="1">
      <c r="A1180" s="191" t="s">
        <v>983</v>
      </c>
      <c r="B1180" s="182">
        <f>B1181+B1188+B1198+B1204+B1207</f>
        <v>0</v>
      </c>
    </row>
    <row r="1181" spans="1:2" ht="16.5" customHeight="1">
      <c r="A1181" s="191" t="s">
        <v>984</v>
      </c>
      <c r="B1181" s="182">
        <f>SUM(B1182:B1187)</f>
        <v>0</v>
      </c>
    </row>
    <row r="1182" spans="1:2" ht="16.5" customHeight="1">
      <c r="A1182" s="192" t="s">
        <v>78</v>
      </c>
      <c r="B1182" s="182"/>
    </row>
    <row r="1183" spans="1:2" ht="16.5" customHeight="1">
      <c r="A1183" s="192" t="s">
        <v>79</v>
      </c>
      <c r="B1183" s="182"/>
    </row>
    <row r="1184" spans="1:2" ht="16.5" customHeight="1">
      <c r="A1184" s="192" t="s">
        <v>80</v>
      </c>
      <c r="B1184" s="182"/>
    </row>
    <row r="1185" spans="1:2" ht="16.5" customHeight="1">
      <c r="A1185" s="192" t="s">
        <v>985</v>
      </c>
      <c r="B1185" s="182"/>
    </row>
    <row r="1186" spans="1:2" ht="16.5" customHeight="1">
      <c r="A1186" s="192" t="s">
        <v>87</v>
      </c>
      <c r="B1186" s="182"/>
    </row>
    <row r="1187" spans="1:2" ht="16.5" customHeight="1">
      <c r="A1187" s="192" t="s">
        <v>986</v>
      </c>
      <c r="B1187" s="182"/>
    </row>
    <row r="1188" spans="1:2" ht="16.5" customHeight="1">
      <c r="A1188" s="191" t="s">
        <v>987</v>
      </c>
      <c r="B1188" s="182">
        <f>SUM(B1189:B1197)</f>
        <v>0</v>
      </c>
    </row>
    <row r="1189" spans="1:2" ht="16.5" customHeight="1">
      <c r="A1189" s="192" t="s">
        <v>988</v>
      </c>
      <c r="B1189" s="182"/>
    </row>
    <row r="1190" spans="1:2" ht="16.5" customHeight="1">
      <c r="A1190" s="192" t="s">
        <v>989</v>
      </c>
      <c r="B1190" s="182"/>
    </row>
    <row r="1191" spans="1:2" ht="16.5" customHeight="1">
      <c r="A1191" s="192" t="s">
        <v>990</v>
      </c>
      <c r="B1191" s="182"/>
    </row>
    <row r="1192" spans="1:2" ht="16.5" customHeight="1">
      <c r="A1192" s="192" t="s">
        <v>991</v>
      </c>
      <c r="B1192" s="182"/>
    </row>
    <row r="1193" spans="1:2" ht="16.5" customHeight="1">
      <c r="A1193" s="192" t="s">
        <v>992</v>
      </c>
      <c r="B1193" s="182"/>
    </row>
    <row r="1194" spans="1:2" ht="16.5" customHeight="1">
      <c r="A1194" s="192" t="s">
        <v>993</v>
      </c>
      <c r="B1194" s="182"/>
    </row>
    <row r="1195" spans="1:2" ht="16.5" customHeight="1">
      <c r="A1195" s="192" t="s">
        <v>994</v>
      </c>
      <c r="B1195" s="182"/>
    </row>
    <row r="1196" spans="1:2" ht="16.5" customHeight="1">
      <c r="A1196" s="192" t="s">
        <v>995</v>
      </c>
      <c r="B1196" s="182"/>
    </row>
    <row r="1197" spans="1:2" ht="16.5" customHeight="1">
      <c r="A1197" s="192" t="s">
        <v>996</v>
      </c>
      <c r="B1197" s="182"/>
    </row>
    <row r="1198" spans="1:2" ht="16.5" customHeight="1">
      <c r="A1198" s="191" t="s">
        <v>997</v>
      </c>
      <c r="B1198" s="182">
        <f>SUM(B1199:B1203)</f>
        <v>0</v>
      </c>
    </row>
    <row r="1199" spans="1:2" ht="16.5" customHeight="1">
      <c r="A1199" s="192" t="s">
        <v>998</v>
      </c>
      <c r="B1199" s="182"/>
    </row>
    <row r="1200" spans="1:2" ht="16.5" customHeight="1">
      <c r="A1200" s="192" t="s">
        <v>999</v>
      </c>
      <c r="B1200" s="182"/>
    </row>
    <row r="1201" spans="1:2" ht="16.5" customHeight="1">
      <c r="A1201" s="192" t="s">
        <v>1000</v>
      </c>
      <c r="B1201" s="182"/>
    </row>
    <row r="1202" spans="1:2" ht="16.5" customHeight="1">
      <c r="A1202" s="192" t="s">
        <v>1001</v>
      </c>
      <c r="B1202" s="182"/>
    </row>
    <row r="1203" spans="1:2" ht="16.5" customHeight="1">
      <c r="A1203" s="192" t="s">
        <v>1002</v>
      </c>
      <c r="B1203" s="182"/>
    </row>
    <row r="1204" spans="1:2" ht="16.5" customHeight="1">
      <c r="A1204" s="191" t="s">
        <v>1003</v>
      </c>
      <c r="B1204" s="182">
        <f>SUM(B1205:B1206)</f>
        <v>0</v>
      </c>
    </row>
    <row r="1205" spans="1:2" ht="16.5" customHeight="1">
      <c r="A1205" s="192" t="s">
        <v>1004</v>
      </c>
      <c r="B1205" s="182"/>
    </row>
    <row r="1206" spans="1:2" ht="16.5" customHeight="1">
      <c r="A1206" s="192" t="s">
        <v>1005</v>
      </c>
      <c r="B1206" s="182"/>
    </row>
    <row r="1207" spans="1:2" ht="16.5" customHeight="1">
      <c r="A1207" s="191" t="s">
        <v>1006</v>
      </c>
      <c r="B1207" s="182">
        <f>B1208</f>
        <v>0</v>
      </c>
    </row>
    <row r="1208" spans="1:2" ht="16.5" customHeight="1">
      <c r="A1208" s="192" t="s">
        <v>1007</v>
      </c>
      <c r="B1208" s="182"/>
    </row>
    <row r="1209" spans="1:2" ht="16.5" customHeight="1">
      <c r="A1209" s="191" t="s">
        <v>1008</v>
      </c>
      <c r="B1209" s="182">
        <f>SUM(B1210:B1218)</f>
        <v>0</v>
      </c>
    </row>
    <row r="1210" spans="1:2" ht="16.5" customHeight="1">
      <c r="A1210" s="191" t="s">
        <v>1009</v>
      </c>
      <c r="B1210" s="182"/>
    </row>
    <row r="1211" spans="1:2" ht="16.5" customHeight="1">
      <c r="A1211" s="191" t="s">
        <v>1010</v>
      </c>
      <c r="B1211" s="182"/>
    </row>
    <row r="1212" spans="1:2" ht="16.5" customHeight="1">
      <c r="A1212" s="191" t="s">
        <v>1011</v>
      </c>
      <c r="B1212" s="182"/>
    </row>
    <row r="1213" spans="1:2" ht="16.5" customHeight="1">
      <c r="A1213" s="191" t="s">
        <v>1012</v>
      </c>
      <c r="B1213" s="182"/>
    </row>
    <row r="1214" spans="1:2" ht="16.5" customHeight="1">
      <c r="A1214" s="191" t="s">
        <v>1013</v>
      </c>
      <c r="B1214" s="182"/>
    </row>
    <row r="1215" spans="1:2" ht="16.5" customHeight="1">
      <c r="A1215" s="191" t="s">
        <v>750</v>
      </c>
      <c r="B1215" s="182"/>
    </row>
    <row r="1216" spans="1:2" ht="16.5" customHeight="1">
      <c r="A1216" s="191" t="s">
        <v>1014</v>
      </c>
      <c r="B1216" s="182"/>
    </row>
    <row r="1217" spans="1:2" ht="16.5" customHeight="1">
      <c r="A1217" s="191" t="s">
        <v>1015</v>
      </c>
      <c r="B1217" s="182"/>
    </row>
    <row r="1218" spans="1:2" ht="16.5" customHeight="1">
      <c r="A1218" s="191" t="s">
        <v>1016</v>
      </c>
      <c r="B1218" s="182"/>
    </row>
    <row r="1219" spans="1:2" ht="16.5" customHeight="1">
      <c r="A1219" s="191" t="s">
        <v>1017</v>
      </c>
      <c r="B1219" s="182">
        <f>SUM(B1220,B1240,B1259,B1268,B1281,B1296)</f>
        <v>0</v>
      </c>
    </row>
    <row r="1220" spans="1:2" ht="16.5" customHeight="1">
      <c r="A1220" s="191" t="s">
        <v>1018</v>
      </c>
      <c r="B1220" s="182">
        <f>SUM(B1221:B1239)</f>
        <v>0</v>
      </c>
    </row>
    <row r="1221" spans="1:2" ht="16.5" customHeight="1">
      <c r="A1221" s="192" t="s">
        <v>78</v>
      </c>
      <c r="B1221" s="182"/>
    </row>
    <row r="1222" spans="1:2" ht="16.5" customHeight="1">
      <c r="A1222" s="192" t="s">
        <v>79</v>
      </c>
      <c r="B1222" s="182"/>
    </row>
    <row r="1223" spans="1:2" ht="16.5" customHeight="1">
      <c r="A1223" s="192" t="s">
        <v>80</v>
      </c>
      <c r="B1223" s="182"/>
    </row>
    <row r="1224" spans="1:2" ht="16.5" customHeight="1">
      <c r="A1224" s="192" t="s">
        <v>1019</v>
      </c>
      <c r="B1224" s="182"/>
    </row>
    <row r="1225" spans="1:2" ht="16.5" customHeight="1">
      <c r="A1225" s="192" t="s">
        <v>1020</v>
      </c>
      <c r="B1225" s="182"/>
    </row>
    <row r="1226" spans="1:2" ht="16.5" customHeight="1">
      <c r="A1226" s="192" t="s">
        <v>1021</v>
      </c>
      <c r="B1226" s="182"/>
    </row>
    <row r="1227" spans="1:2" ht="16.5" customHeight="1">
      <c r="A1227" s="192" t="s">
        <v>1022</v>
      </c>
      <c r="B1227" s="182"/>
    </row>
    <row r="1228" spans="1:2" ht="16.5" customHeight="1">
      <c r="A1228" s="192" t="s">
        <v>1023</v>
      </c>
      <c r="B1228" s="182"/>
    </row>
    <row r="1229" spans="1:2" ht="16.5" customHeight="1">
      <c r="A1229" s="192" t="s">
        <v>1024</v>
      </c>
      <c r="B1229" s="182"/>
    </row>
    <row r="1230" spans="1:2" ht="16.5" customHeight="1">
      <c r="A1230" s="192" t="s">
        <v>1025</v>
      </c>
      <c r="B1230" s="182"/>
    </row>
    <row r="1231" spans="1:2" ht="16.5" customHeight="1">
      <c r="A1231" s="192" t="s">
        <v>1026</v>
      </c>
      <c r="B1231" s="182"/>
    </row>
    <row r="1232" spans="1:2" ht="16.5" customHeight="1">
      <c r="A1232" s="192" t="s">
        <v>1027</v>
      </c>
      <c r="B1232" s="182"/>
    </row>
    <row r="1233" spans="1:2" ht="16.5" customHeight="1">
      <c r="A1233" s="192" t="s">
        <v>1028</v>
      </c>
      <c r="B1233" s="182"/>
    </row>
    <row r="1234" spans="1:2" ht="16.5" customHeight="1">
      <c r="A1234" s="192" t="s">
        <v>1029</v>
      </c>
      <c r="B1234" s="182"/>
    </row>
    <row r="1235" spans="1:2" ht="16.5" customHeight="1">
      <c r="A1235" s="192" t="s">
        <v>1030</v>
      </c>
      <c r="B1235" s="182"/>
    </row>
    <row r="1236" spans="1:2" ht="16.5" customHeight="1">
      <c r="A1236" s="192" t="s">
        <v>1031</v>
      </c>
      <c r="B1236" s="182"/>
    </row>
    <row r="1237" spans="1:2" ht="16.5" customHeight="1">
      <c r="A1237" s="192" t="s">
        <v>1032</v>
      </c>
      <c r="B1237" s="182"/>
    </row>
    <row r="1238" spans="1:2" ht="16.5" customHeight="1">
      <c r="A1238" s="192" t="s">
        <v>87</v>
      </c>
      <c r="B1238" s="182"/>
    </row>
    <row r="1239" spans="1:2" ht="16.5" customHeight="1">
      <c r="A1239" s="192" t="s">
        <v>1033</v>
      </c>
      <c r="B1239" s="182"/>
    </row>
    <row r="1240" spans="1:2" ht="16.5" customHeight="1">
      <c r="A1240" s="191" t="s">
        <v>1034</v>
      </c>
      <c r="B1240" s="182">
        <f>SUM(B1241:B1258)</f>
        <v>0</v>
      </c>
    </row>
    <row r="1241" spans="1:2" ht="16.5" customHeight="1">
      <c r="A1241" s="192" t="s">
        <v>78</v>
      </c>
      <c r="B1241" s="182"/>
    </row>
    <row r="1242" spans="1:2" ht="16.5" customHeight="1">
      <c r="A1242" s="192" t="s">
        <v>79</v>
      </c>
      <c r="B1242" s="182"/>
    </row>
    <row r="1243" spans="1:2" ht="16.5" customHeight="1">
      <c r="A1243" s="192" t="s">
        <v>80</v>
      </c>
      <c r="B1243" s="182"/>
    </row>
    <row r="1244" spans="1:2" ht="16.5" customHeight="1">
      <c r="A1244" s="192" t="s">
        <v>1035</v>
      </c>
      <c r="B1244" s="182"/>
    </row>
    <row r="1245" spans="1:2" ht="16.5" customHeight="1">
      <c r="A1245" s="192" t="s">
        <v>1036</v>
      </c>
      <c r="B1245" s="182"/>
    </row>
    <row r="1246" spans="1:2" ht="16.5" customHeight="1">
      <c r="A1246" s="192" t="s">
        <v>1037</v>
      </c>
      <c r="B1246" s="182"/>
    </row>
    <row r="1247" spans="1:2" ht="16.5" customHeight="1">
      <c r="A1247" s="192" t="s">
        <v>1038</v>
      </c>
      <c r="B1247" s="182"/>
    </row>
    <row r="1248" spans="1:2" ht="16.5" customHeight="1">
      <c r="A1248" s="192" t="s">
        <v>1039</v>
      </c>
      <c r="B1248" s="182"/>
    </row>
    <row r="1249" spans="1:2" ht="16.5" customHeight="1">
      <c r="A1249" s="192" t="s">
        <v>1040</v>
      </c>
      <c r="B1249" s="182"/>
    </row>
    <row r="1250" spans="1:2" ht="16.5" customHeight="1">
      <c r="A1250" s="192" t="s">
        <v>1041</v>
      </c>
      <c r="B1250" s="182"/>
    </row>
    <row r="1251" spans="1:2" ht="16.5" customHeight="1">
      <c r="A1251" s="192" t="s">
        <v>1042</v>
      </c>
      <c r="B1251" s="182"/>
    </row>
    <row r="1252" spans="1:2" ht="16.5" customHeight="1">
      <c r="A1252" s="192" t="s">
        <v>1043</v>
      </c>
      <c r="B1252" s="182"/>
    </row>
    <row r="1253" spans="1:2" ht="16.5" customHeight="1">
      <c r="A1253" s="192" t="s">
        <v>1044</v>
      </c>
      <c r="B1253" s="182"/>
    </row>
    <row r="1254" spans="1:2" ht="16.5" customHeight="1">
      <c r="A1254" s="192" t="s">
        <v>1045</v>
      </c>
      <c r="B1254" s="182"/>
    </row>
    <row r="1255" spans="1:2" ht="16.5" customHeight="1">
      <c r="A1255" s="192" t="s">
        <v>1046</v>
      </c>
      <c r="B1255" s="182"/>
    </row>
    <row r="1256" spans="1:2" ht="16.5" customHeight="1">
      <c r="A1256" s="192" t="s">
        <v>1047</v>
      </c>
      <c r="B1256" s="182"/>
    </row>
    <row r="1257" spans="1:2" ht="16.5" customHeight="1">
      <c r="A1257" s="192" t="s">
        <v>87</v>
      </c>
      <c r="B1257" s="182"/>
    </row>
    <row r="1258" spans="1:2" ht="16.5" customHeight="1">
      <c r="A1258" s="192" t="s">
        <v>1048</v>
      </c>
      <c r="B1258" s="182"/>
    </row>
    <row r="1259" spans="1:2" ht="16.5" customHeight="1">
      <c r="A1259" s="191" t="s">
        <v>1049</v>
      </c>
      <c r="B1259" s="182">
        <f>SUM(B1260:B1267)</f>
        <v>0</v>
      </c>
    </row>
    <row r="1260" spans="1:2" ht="16.5" customHeight="1">
      <c r="A1260" s="192" t="s">
        <v>78</v>
      </c>
      <c r="B1260" s="182"/>
    </row>
    <row r="1261" spans="1:2" ht="16.5" customHeight="1">
      <c r="A1261" s="192" t="s">
        <v>79</v>
      </c>
      <c r="B1261" s="182"/>
    </row>
    <row r="1262" spans="1:2" ht="16.5" customHeight="1">
      <c r="A1262" s="192" t="s">
        <v>80</v>
      </c>
      <c r="B1262" s="182"/>
    </row>
    <row r="1263" spans="1:2" ht="16.5" customHeight="1">
      <c r="A1263" s="192" t="s">
        <v>1050</v>
      </c>
      <c r="B1263" s="182"/>
    </row>
    <row r="1264" spans="1:2" ht="16.5" customHeight="1">
      <c r="A1264" s="192" t="s">
        <v>1051</v>
      </c>
      <c r="B1264" s="182"/>
    </row>
    <row r="1265" spans="1:2" ht="16.5" customHeight="1">
      <c r="A1265" s="192" t="s">
        <v>1052</v>
      </c>
      <c r="B1265" s="182"/>
    </row>
    <row r="1266" spans="1:2" ht="16.5" customHeight="1">
      <c r="A1266" s="192" t="s">
        <v>87</v>
      </c>
      <c r="B1266" s="182"/>
    </row>
    <row r="1267" spans="1:2" ht="16.5" customHeight="1">
      <c r="A1267" s="192" t="s">
        <v>1053</v>
      </c>
      <c r="B1267" s="182"/>
    </row>
    <row r="1268" spans="1:2" ht="16.5" customHeight="1">
      <c r="A1268" s="191" t="s">
        <v>1054</v>
      </c>
      <c r="B1268" s="182">
        <f>SUM(B1269:B1280)</f>
        <v>0</v>
      </c>
    </row>
    <row r="1269" spans="1:2" ht="16.5" customHeight="1">
      <c r="A1269" s="192" t="s">
        <v>78</v>
      </c>
      <c r="B1269" s="182"/>
    </row>
    <row r="1270" spans="1:2" ht="16.5" customHeight="1">
      <c r="A1270" s="192" t="s">
        <v>79</v>
      </c>
      <c r="B1270" s="182"/>
    </row>
    <row r="1271" spans="1:2" ht="16.5" customHeight="1">
      <c r="A1271" s="192" t="s">
        <v>80</v>
      </c>
      <c r="B1271" s="182"/>
    </row>
    <row r="1272" spans="1:2" ht="16.5" customHeight="1">
      <c r="A1272" s="192" t="s">
        <v>1055</v>
      </c>
      <c r="B1272" s="182"/>
    </row>
    <row r="1273" spans="1:2" ht="16.5" customHeight="1">
      <c r="A1273" s="192" t="s">
        <v>1056</v>
      </c>
      <c r="B1273" s="182"/>
    </row>
    <row r="1274" spans="1:2" ht="16.5" customHeight="1">
      <c r="A1274" s="192" t="s">
        <v>1057</v>
      </c>
      <c r="B1274" s="182"/>
    </row>
    <row r="1275" spans="1:2" ht="16.5" customHeight="1">
      <c r="A1275" s="192" t="s">
        <v>1058</v>
      </c>
      <c r="B1275" s="182"/>
    </row>
    <row r="1276" spans="1:2" ht="16.5" customHeight="1">
      <c r="A1276" s="192" t="s">
        <v>1059</v>
      </c>
      <c r="B1276" s="182"/>
    </row>
    <row r="1277" spans="1:2" ht="16.5" customHeight="1">
      <c r="A1277" s="192" t="s">
        <v>1060</v>
      </c>
      <c r="B1277" s="182"/>
    </row>
    <row r="1278" spans="1:2" ht="16.5" customHeight="1">
      <c r="A1278" s="192" t="s">
        <v>1061</v>
      </c>
      <c r="B1278" s="182"/>
    </row>
    <row r="1279" spans="1:2" ht="16.5" customHeight="1">
      <c r="A1279" s="192" t="s">
        <v>1062</v>
      </c>
      <c r="B1279" s="182"/>
    </row>
    <row r="1280" spans="1:2" ht="16.5" customHeight="1">
      <c r="A1280" s="192" t="s">
        <v>1063</v>
      </c>
      <c r="B1280" s="182"/>
    </row>
    <row r="1281" spans="1:2" ht="16.5" customHeight="1">
      <c r="A1281" s="191" t="s">
        <v>1064</v>
      </c>
      <c r="B1281" s="182">
        <f>SUM(B1282:B1295)</f>
        <v>0</v>
      </c>
    </row>
    <row r="1282" spans="1:2" ht="16.5" customHeight="1">
      <c r="A1282" s="192" t="s">
        <v>78</v>
      </c>
      <c r="B1282" s="182"/>
    </row>
    <row r="1283" spans="1:2" ht="16.5" customHeight="1">
      <c r="A1283" s="192" t="s">
        <v>79</v>
      </c>
      <c r="B1283" s="182"/>
    </row>
    <row r="1284" spans="1:2" ht="16.5" customHeight="1">
      <c r="A1284" s="192" t="s">
        <v>80</v>
      </c>
      <c r="B1284" s="182"/>
    </row>
    <row r="1285" spans="1:2" ht="16.5" customHeight="1">
      <c r="A1285" s="192" t="s">
        <v>1065</v>
      </c>
      <c r="B1285" s="182"/>
    </row>
    <row r="1286" spans="1:2" ht="16.5" customHeight="1">
      <c r="A1286" s="192" t="s">
        <v>1066</v>
      </c>
      <c r="B1286" s="182"/>
    </row>
    <row r="1287" spans="1:2" ht="16.5" customHeight="1">
      <c r="A1287" s="192" t="s">
        <v>1067</v>
      </c>
      <c r="B1287" s="182"/>
    </row>
    <row r="1288" spans="1:2" ht="16.5" customHeight="1">
      <c r="A1288" s="192" t="s">
        <v>1068</v>
      </c>
      <c r="B1288" s="182"/>
    </row>
    <row r="1289" spans="1:2" ht="16.5" customHeight="1">
      <c r="A1289" s="192" t="s">
        <v>1069</v>
      </c>
      <c r="B1289" s="182"/>
    </row>
    <row r="1290" spans="1:2" ht="16.5" customHeight="1">
      <c r="A1290" s="192" t="s">
        <v>1070</v>
      </c>
      <c r="B1290" s="182"/>
    </row>
    <row r="1291" spans="1:2" ht="16.5" customHeight="1">
      <c r="A1291" s="192" t="s">
        <v>1071</v>
      </c>
      <c r="B1291" s="182"/>
    </row>
    <row r="1292" spans="1:2" ht="16.5" customHeight="1">
      <c r="A1292" s="192" t="s">
        <v>1072</v>
      </c>
      <c r="B1292" s="182"/>
    </row>
    <row r="1293" spans="1:2" ht="16.5" customHeight="1">
      <c r="A1293" s="192" t="s">
        <v>1073</v>
      </c>
      <c r="B1293" s="182"/>
    </row>
    <row r="1294" spans="1:2" ht="16.5" customHeight="1">
      <c r="A1294" s="192" t="s">
        <v>1074</v>
      </c>
      <c r="B1294" s="182"/>
    </row>
    <row r="1295" spans="1:2" ht="16.5" customHeight="1">
      <c r="A1295" s="192" t="s">
        <v>1075</v>
      </c>
      <c r="B1295" s="182"/>
    </row>
    <row r="1296" spans="1:2" ht="16.5" customHeight="1">
      <c r="A1296" s="191" t="s">
        <v>1076</v>
      </c>
      <c r="B1296" s="182">
        <f>B1297</f>
        <v>0</v>
      </c>
    </row>
    <row r="1297" spans="1:2" ht="16.5" customHeight="1">
      <c r="A1297" s="192" t="s">
        <v>1077</v>
      </c>
      <c r="B1297" s="182"/>
    </row>
    <row r="1298" spans="1:2" ht="16.5" customHeight="1">
      <c r="A1298" s="191" t="s">
        <v>1078</v>
      </c>
      <c r="B1298" s="182">
        <f>SUM(B1299,B1308,B1312)</f>
        <v>0</v>
      </c>
    </row>
    <row r="1299" spans="1:2" ht="16.5" customHeight="1">
      <c r="A1299" s="191" t="s">
        <v>1079</v>
      </c>
      <c r="B1299" s="182">
        <f>SUM(B1300:B1307)</f>
        <v>0</v>
      </c>
    </row>
    <row r="1300" spans="1:2" ht="16.5" customHeight="1">
      <c r="A1300" s="192" t="s">
        <v>1080</v>
      </c>
      <c r="B1300" s="182"/>
    </row>
    <row r="1301" spans="1:2" ht="16.5" customHeight="1">
      <c r="A1301" s="192" t="s">
        <v>1081</v>
      </c>
      <c r="B1301" s="182"/>
    </row>
    <row r="1302" spans="1:2" ht="16.5" customHeight="1">
      <c r="A1302" s="192" t="s">
        <v>1082</v>
      </c>
      <c r="B1302" s="182"/>
    </row>
    <row r="1303" spans="1:2" ht="16.5" customHeight="1">
      <c r="A1303" s="192" t="s">
        <v>1083</v>
      </c>
      <c r="B1303" s="182"/>
    </row>
    <row r="1304" spans="1:2" ht="16.5" customHeight="1">
      <c r="A1304" s="192" t="s">
        <v>1084</v>
      </c>
      <c r="B1304" s="182"/>
    </row>
    <row r="1305" spans="1:2" ht="16.5" customHeight="1">
      <c r="A1305" s="192" t="s">
        <v>1085</v>
      </c>
      <c r="B1305" s="182"/>
    </row>
    <row r="1306" spans="1:2" ht="16.5" customHeight="1">
      <c r="A1306" s="192" t="s">
        <v>1086</v>
      </c>
      <c r="B1306" s="182"/>
    </row>
    <row r="1307" spans="1:2" ht="16.5" customHeight="1">
      <c r="A1307" s="192" t="s">
        <v>1087</v>
      </c>
      <c r="B1307" s="182"/>
    </row>
    <row r="1308" spans="1:2" ht="16.5" customHeight="1">
      <c r="A1308" s="191" t="s">
        <v>1088</v>
      </c>
      <c r="B1308" s="182">
        <f>SUM(B1309:B1311)</f>
        <v>0</v>
      </c>
    </row>
    <row r="1309" spans="1:2" ht="16.5" customHeight="1">
      <c r="A1309" s="192" t="s">
        <v>1089</v>
      </c>
      <c r="B1309" s="182"/>
    </row>
    <row r="1310" spans="1:2" ht="16.5" customHeight="1">
      <c r="A1310" s="192" t="s">
        <v>1090</v>
      </c>
      <c r="B1310" s="182"/>
    </row>
    <row r="1311" spans="1:2" ht="16.5" customHeight="1">
      <c r="A1311" s="192" t="s">
        <v>1091</v>
      </c>
      <c r="B1311" s="182"/>
    </row>
    <row r="1312" spans="1:2" ht="16.5" customHeight="1">
      <c r="A1312" s="191" t="s">
        <v>1092</v>
      </c>
      <c r="B1312" s="182">
        <f>SUM(B1313:B1315)</f>
        <v>0</v>
      </c>
    </row>
    <row r="1313" spans="1:2" ht="16.5" customHeight="1">
      <c r="A1313" s="192" t="s">
        <v>1093</v>
      </c>
      <c r="B1313" s="182"/>
    </row>
    <row r="1314" spans="1:2" ht="16.5" customHeight="1">
      <c r="A1314" s="192" t="s">
        <v>1094</v>
      </c>
      <c r="B1314" s="182"/>
    </row>
    <row r="1315" spans="1:2" ht="16.5" customHeight="1">
      <c r="A1315" s="192" t="s">
        <v>1095</v>
      </c>
      <c r="B1315" s="182"/>
    </row>
    <row r="1316" spans="1:2" ht="16.5" customHeight="1">
      <c r="A1316" s="191" t="s">
        <v>1096</v>
      </c>
      <c r="B1316" s="182">
        <f>SUM(B1317,B1332,B1346,B1351,B1357)</f>
        <v>0</v>
      </c>
    </row>
    <row r="1317" spans="1:2" ht="16.5" customHeight="1">
      <c r="A1317" s="191" t="s">
        <v>1097</v>
      </c>
      <c r="B1317" s="182">
        <f>SUM(B1318:B1331)</f>
        <v>0</v>
      </c>
    </row>
    <row r="1318" spans="1:2" ht="16.5" customHeight="1">
      <c r="A1318" s="192" t="s">
        <v>78</v>
      </c>
      <c r="B1318" s="182"/>
    </row>
    <row r="1319" spans="1:2" ht="16.5" customHeight="1">
      <c r="A1319" s="192" t="s">
        <v>79</v>
      </c>
      <c r="B1319" s="182"/>
    </row>
    <row r="1320" spans="1:2" ht="16.5" customHeight="1">
      <c r="A1320" s="192" t="s">
        <v>80</v>
      </c>
      <c r="B1320" s="182"/>
    </row>
    <row r="1321" spans="1:2" ht="16.5" customHeight="1">
      <c r="A1321" s="192" t="s">
        <v>1098</v>
      </c>
      <c r="B1321" s="182"/>
    </row>
    <row r="1322" spans="1:2" ht="16.5" customHeight="1">
      <c r="A1322" s="192" t="s">
        <v>1099</v>
      </c>
      <c r="B1322" s="182"/>
    </row>
    <row r="1323" spans="1:2" ht="16.5" customHeight="1">
      <c r="A1323" s="192" t="s">
        <v>1100</v>
      </c>
      <c r="B1323" s="182"/>
    </row>
    <row r="1324" spans="1:2" ht="16.5" customHeight="1">
      <c r="A1324" s="192" t="s">
        <v>1101</v>
      </c>
      <c r="B1324" s="182"/>
    </row>
    <row r="1325" spans="1:2" ht="16.5" customHeight="1">
      <c r="A1325" s="192" t="s">
        <v>1102</v>
      </c>
      <c r="B1325" s="182"/>
    </row>
    <row r="1326" spans="1:2" ht="16.5" customHeight="1">
      <c r="A1326" s="192" t="s">
        <v>1103</v>
      </c>
      <c r="B1326" s="182"/>
    </row>
    <row r="1327" spans="1:2" ht="16.5" customHeight="1">
      <c r="A1327" s="192" t="s">
        <v>1104</v>
      </c>
      <c r="B1327" s="182"/>
    </row>
    <row r="1328" spans="1:2" ht="16.5" customHeight="1">
      <c r="A1328" s="192" t="s">
        <v>1105</v>
      </c>
      <c r="B1328" s="182"/>
    </row>
    <row r="1329" spans="1:2" ht="16.5" customHeight="1">
      <c r="A1329" s="192" t="s">
        <v>1106</v>
      </c>
      <c r="B1329" s="182"/>
    </row>
    <row r="1330" spans="1:2" ht="16.5" customHeight="1">
      <c r="A1330" s="192" t="s">
        <v>87</v>
      </c>
      <c r="B1330" s="182"/>
    </row>
    <row r="1331" spans="1:2" ht="16.5" customHeight="1">
      <c r="A1331" s="192" t="s">
        <v>1107</v>
      </c>
      <c r="B1331" s="182"/>
    </row>
    <row r="1332" spans="1:2" ht="16.5" customHeight="1">
      <c r="A1332" s="191" t="s">
        <v>1108</v>
      </c>
      <c r="B1332" s="182">
        <f>SUM(B1333:B1345)</f>
        <v>0</v>
      </c>
    </row>
    <row r="1333" spans="1:2" ht="16.5" customHeight="1">
      <c r="A1333" s="192" t="s">
        <v>78</v>
      </c>
      <c r="B1333" s="182"/>
    </row>
    <row r="1334" spans="1:2" ht="16.5" customHeight="1">
      <c r="A1334" s="192" t="s">
        <v>79</v>
      </c>
      <c r="B1334" s="182"/>
    </row>
    <row r="1335" spans="1:2" ht="16.5" customHeight="1">
      <c r="A1335" s="192" t="s">
        <v>80</v>
      </c>
      <c r="B1335" s="182"/>
    </row>
    <row r="1336" spans="1:2" ht="16.5" customHeight="1">
      <c r="A1336" s="192" t="s">
        <v>1109</v>
      </c>
      <c r="B1336" s="182"/>
    </row>
    <row r="1337" spans="1:2" ht="16.5" customHeight="1">
      <c r="A1337" s="192" t="s">
        <v>1110</v>
      </c>
      <c r="B1337" s="182"/>
    </row>
    <row r="1338" spans="1:2" ht="16.5" customHeight="1">
      <c r="A1338" s="192" t="s">
        <v>1111</v>
      </c>
      <c r="B1338" s="182"/>
    </row>
    <row r="1339" spans="1:2" ht="16.5" customHeight="1">
      <c r="A1339" s="192" t="s">
        <v>1112</v>
      </c>
      <c r="B1339" s="182"/>
    </row>
    <row r="1340" spans="1:2" ht="16.5" customHeight="1">
      <c r="A1340" s="192" t="s">
        <v>1113</v>
      </c>
      <c r="B1340" s="182"/>
    </row>
    <row r="1341" spans="1:2" ht="16.5" customHeight="1">
      <c r="A1341" s="192" t="s">
        <v>1114</v>
      </c>
      <c r="B1341" s="182"/>
    </row>
    <row r="1342" spans="1:2" ht="16.5" customHeight="1">
      <c r="A1342" s="192" t="s">
        <v>1115</v>
      </c>
      <c r="B1342" s="182"/>
    </row>
    <row r="1343" spans="1:2" ht="16.5" customHeight="1">
      <c r="A1343" s="192" t="s">
        <v>1116</v>
      </c>
      <c r="B1343" s="182"/>
    </row>
    <row r="1344" spans="1:2" ht="16.5" customHeight="1">
      <c r="A1344" s="192" t="s">
        <v>87</v>
      </c>
      <c r="B1344" s="182"/>
    </row>
    <row r="1345" spans="1:2" ht="16.5" customHeight="1">
      <c r="A1345" s="192" t="s">
        <v>1117</v>
      </c>
      <c r="B1345" s="182"/>
    </row>
    <row r="1346" spans="1:2" ht="16.5" customHeight="1">
      <c r="A1346" s="191" t="s">
        <v>1118</v>
      </c>
      <c r="B1346" s="182">
        <f>SUM(B1347:B1350)</f>
        <v>0</v>
      </c>
    </row>
    <row r="1347" spans="1:2" ht="16.5" customHeight="1">
      <c r="A1347" s="192" t="s">
        <v>1119</v>
      </c>
      <c r="B1347" s="182"/>
    </row>
    <row r="1348" spans="1:2" ht="16.5" customHeight="1">
      <c r="A1348" s="192" t="s">
        <v>1120</v>
      </c>
      <c r="B1348" s="182"/>
    </row>
    <row r="1349" spans="1:2" ht="16.5" customHeight="1">
      <c r="A1349" s="192" t="s">
        <v>1121</v>
      </c>
      <c r="B1349" s="182"/>
    </row>
    <row r="1350" spans="1:2" ht="16.5" customHeight="1">
      <c r="A1350" s="192" t="s">
        <v>1122</v>
      </c>
      <c r="B1350" s="182"/>
    </row>
    <row r="1351" spans="1:2" ht="16.5" customHeight="1">
      <c r="A1351" s="191" t="s">
        <v>1123</v>
      </c>
      <c r="B1351" s="182">
        <f>SUM(B1352:B1356)</f>
        <v>0</v>
      </c>
    </row>
    <row r="1352" spans="1:2" ht="16.5" customHeight="1">
      <c r="A1352" s="192" t="s">
        <v>1124</v>
      </c>
      <c r="B1352" s="182"/>
    </row>
    <row r="1353" spans="1:2" ht="16.5" customHeight="1">
      <c r="A1353" s="192" t="s">
        <v>1125</v>
      </c>
      <c r="B1353" s="182"/>
    </row>
    <row r="1354" spans="1:2" ht="16.5" customHeight="1">
      <c r="A1354" s="192" t="s">
        <v>1126</v>
      </c>
      <c r="B1354" s="182"/>
    </row>
    <row r="1355" spans="1:2" ht="16.5" customHeight="1">
      <c r="A1355" s="192" t="s">
        <v>1127</v>
      </c>
      <c r="B1355" s="182"/>
    </row>
    <row r="1356" spans="1:2" ht="16.5" customHeight="1">
      <c r="A1356" s="192" t="s">
        <v>1128</v>
      </c>
      <c r="B1356" s="182"/>
    </row>
    <row r="1357" spans="1:2" ht="16.5" customHeight="1">
      <c r="A1357" s="191" t="s">
        <v>1129</v>
      </c>
      <c r="B1357" s="182">
        <f>SUM(B1358:B1368)</f>
        <v>0</v>
      </c>
    </row>
    <row r="1358" spans="1:2" ht="16.5" customHeight="1">
      <c r="A1358" s="192" t="s">
        <v>1130</v>
      </c>
      <c r="B1358" s="182"/>
    </row>
    <row r="1359" spans="1:2" ht="16.5" customHeight="1">
      <c r="A1359" s="192" t="s">
        <v>1131</v>
      </c>
      <c r="B1359" s="182"/>
    </row>
    <row r="1360" spans="1:2" ht="16.5" customHeight="1">
      <c r="A1360" s="192" t="s">
        <v>1132</v>
      </c>
      <c r="B1360" s="182"/>
    </row>
    <row r="1361" spans="1:2" ht="16.5" customHeight="1">
      <c r="A1361" s="192" t="s">
        <v>1133</v>
      </c>
      <c r="B1361" s="182"/>
    </row>
    <row r="1362" spans="1:2" ht="16.5" customHeight="1">
      <c r="A1362" s="192" t="s">
        <v>1134</v>
      </c>
      <c r="B1362" s="182"/>
    </row>
    <row r="1363" spans="1:2" ht="16.5" customHeight="1">
      <c r="A1363" s="192" t="s">
        <v>1135</v>
      </c>
      <c r="B1363" s="182"/>
    </row>
    <row r="1364" spans="1:2" ht="16.5" customHeight="1">
      <c r="A1364" s="192" t="s">
        <v>1136</v>
      </c>
      <c r="B1364" s="182"/>
    </row>
    <row r="1365" spans="1:2" ht="16.5" customHeight="1">
      <c r="A1365" s="192" t="s">
        <v>1137</v>
      </c>
      <c r="B1365" s="182"/>
    </row>
    <row r="1366" spans="1:2" ht="16.5" customHeight="1">
      <c r="A1366" s="192" t="s">
        <v>1138</v>
      </c>
      <c r="B1366" s="182"/>
    </row>
    <row r="1367" spans="1:2" ht="16.5" customHeight="1">
      <c r="A1367" s="192" t="s">
        <v>1139</v>
      </c>
      <c r="B1367" s="182"/>
    </row>
    <row r="1368" spans="1:2" ht="16.5" customHeight="1">
      <c r="A1368" s="192" t="s">
        <v>1140</v>
      </c>
      <c r="B1368" s="182"/>
    </row>
    <row r="1369" spans="1:2" ht="16.5" customHeight="1">
      <c r="A1369" s="191" t="s">
        <v>1141</v>
      </c>
      <c r="B1369" s="182">
        <f>B1370</f>
        <v>0</v>
      </c>
    </row>
    <row r="1370" spans="1:2" ht="16.5" customHeight="1">
      <c r="A1370" s="191" t="s">
        <v>1142</v>
      </c>
      <c r="B1370" s="182">
        <f>B1371</f>
        <v>0</v>
      </c>
    </row>
    <row r="1371" spans="1:2" ht="16.5" customHeight="1">
      <c r="A1371" s="192" t="s">
        <v>1143</v>
      </c>
      <c r="B1371" s="182"/>
    </row>
    <row r="1372" spans="1:2" ht="16.5" customHeight="1">
      <c r="A1372" s="191" t="s">
        <v>1144</v>
      </c>
      <c r="B1372" s="182">
        <f>B1373+B1374+B1375</f>
        <v>0</v>
      </c>
    </row>
    <row r="1373" spans="1:2" ht="16.5" customHeight="1">
      <c r="A1373" s="191" t="s">
        <v>1145</v>
      </c>
      <c r="B1373" s="182"/>
    </row>
    <row r="1374" spans="1:2" ht="16.5" customHeight="1">
      <c r="A1374" s="191" t="s">
        <v>1146</v>
      </c>
      <c r="B1374" s="182"/>
    </row>
    <row r="1375" spans="1:2" ht="16.5" customHeight="1">
      <c r="A1375" s="191" t="s">
        <v>1147</v>
      </c>
      <c r="B1375" s="182">
        <f>SUM(B1376:B1379)</f>
        <v>0</v>
      </c>
    </row>
    <row r="1376" spans="1:2" ht="16.5" customHeight="1">
      <c r="A1376" s="192" t="s">
        <v>1148</v>
      </c>
      <c r="B1376" s="182"/>
    </row>
    <row r="1377" spans="1:2" ht="16.5" customHeight="1">
      <c r="A1377" s="192" t="s">
        <v>1149</v>
      </c>
      <c r="B1377" s="182"/>
    </row>
    <row r="1378" spans="1:2" ht="16.5" customHeight="1">
      <c r="A1378" s="192" t="s">
        <v>1150</v>
      </c>
      <c r="B1378" s="182"/>
    </row>
    <row r="1379" spans="1:2" ht="16.5" customHeight="1">
      <c r="A1379" s="192" t="s">
        <v>1151</v>
      </c>
      <c r="B1379" s="182"/>
    </row>
    <row r="1380" spans="1:2" ht="16.5" customHeight="1">
      <c r="A1380" s="191" t="s">
        <v>1152</v>
      </c>
      <c r="B1380" s="182">
        <f>SUM(B1381:B1383)</f>
        <v>0</v>
      </c>
    </row>
    <row r="1381" spans="1:2" ht="16.5" customHeight="1">
      <c r="A1381" s="191" t="s">
        <v>1153</v>
      </c>
      <c r="B1381" s="182"/>
    </row>
    <row r="1382" spans="1:2" ht="16.5" customHeight="1">
      <c r="A1382" s="191" t="s">
        <v>1154</v>
      </c>
      <c r="B1382" s="182"/>
    </row>
    <row r="1383" spans="1:2" ht="16.5" customHeight="1">
      <c r="A1383" s="191" t="s">
        <v>1155</v>
      </c>
      <c r="B1383" s="182"/>
    </row>
    <row r="1384" spans="1:2" ht="16.5" customHeight="1">
      <c r="A1384" s="192"/>
      <c r="B1384" s="182"/>
    </row>
    <row r="1385" spans="1:2" ht="16.5" customHeight="1">
      <c r="A1385" s="191" t="s">
        <v>1156</v>
      </c>
      <c r="B1385" s="182">
        <f>SUM(B1386,B1394,B1400,B1409,B1420,B1449,B1465,B1506,B1511,B1518,B1521,B1544,B1564)</f>
        <v>0</v>
      </c>
    </row>
    <row r="1386" spans="1:2" ht="16.5" customHeight="1">
      <c r="A1386" s="191" t="s">
        <v>403</v>
      </c>
      <c r="B1386" s="182">
        <f>B1387</f>
        <v>0</v>
      </c>
    </row>
    <row r="1387" spans="1:2" ht="16.5" customHeight="1">
      <c r="A1387" s="192" t="s">
        <v>1157</v>
      </c>
      <c r="B1387" s="182">
        <f>SUM(B1388:B1393)</f>
        <v>0</v>
      </c>
    </row>
    <row r="1388" spans="1:2" ht="16.5" customHeight="1">
      <c r="A1388" s="192" t="s">
        <v>1158</v>
      </c>
      <c r="B1388" s="182"/>
    </row>
    <row r="1389" spans="1:2" ht="16.5" customHeight="1">
      <c r="A1389" s="192" t="s">
        <v>1159</v>
      </c>
      <c r="B1389" s="182"/>
    </row>
    <row r="1390" spans="1:2" ht="16.5" customHeight="1">
      <c r="A1390" s="192" t="s">
        <v>1160</v>
      </c>
      <c r="B1390" s="182"/>
    </row>
    <row r="1391" spans="1:2" ht="16.5" customHeight="1">
      <c r="A1391" s="192" t="s">
        <v>1161</v>
      </c>
      <c r="B1391" s="182"/>
    </row>
    <row r="1392" spans="1:2" ht="16.5" customHeight="1">
      <c r="A1392" s="192" t="s">
        <v>1162</v>
      </c>
      <c r="B1392" s="182"/>
    </row>
    <row r="1393" spans="1:2" ht="16.5" customHeight="1">
      <c r="A1393" s="192" t="s">
        <v>1163</v>
      </c>
      <c r="B1393" s="182"/>
    </row>
    <row r="1394" spans="1:2" ht="16.5" customHeight="1">
      <c r="A1394" s="191" t="s">
        <v>452</v>
      </c>
      <c r="B1394" s="182">
        <f>B1395</f>
        <v>0</v>
      </c>
    </row>
    <row r="1395" spans="1:2" ht="16.5" customHeight="1">
      <c r="A1395" s="192" t="s">
        <v>1164</v>
      </c>
      <c r="B1395" s="182">
        <f>SUM(B1396:B1399)</f>
        <v>0</v>
      </c>
    </row>
    <row r="1396" spans="1:2" ht="16.5" customHeight="1">
      <c r="A1396" s="192" t="s">
        <v>1165</v>
      </c>
      <c r="B1396" s="182"/>
    </row>
    <row r="1397" spans="1:2" ht="16.5" customHeight="1">
      <c r="A1397" s="192" t="s">
        <v>1166</v>
      </c>
      <c r="B1397" s="182"/>
    </row>
    <row r="1398" spans="1:2" ht="16.5" customHeight="1">
      <c r="A1398" s="192" t="s">
        <v>1167</v>
      </c>
      <c r="B1398" s="182"/>
    </row>
    <row r="1399" spans="1:2" ht="17.25" customHeight="1">
      <c r="A1399" s="192" t="s">
        <v>1168</v>
      </c>
      <c r="B1399" s="182"/>
    </row>
    <row r="1400" spans="1:2" ht="17.25" customHeight="1">
      <c r="A1400" s="191" t="s">
        <v>489</v>
      </c>
      <c r="B1400" s="182">
        <f>B1401+B1405</f>
        <v>0</v>
      </c>
    </row>
    <row r="1401" spans="1:2" ht="17.25" customHeight="1">
      <c r="A1401" s="192" t="s">
        <v>1169</v>
      </c>
      <c r="B1401" s="182">
        <f>SUM(B1402:B1404)</f>
        <v>0</v>
      </c>
    </row>
    <row r="1402" spans="1:2" ht="17.25" customHeight="1">
      <c r="A1402" s="192" t="s">
        <v>1170</v>
      </c>
      <c r="B1402" s="182"/>
    </row>
    <row r="1403" spans="1:2" ht="17.25" customHeight="1">
      <c r="A1403" s="192" t="s">
        <v>1171</v>
      </c>
      <c r="B1403" s="182"/>
    </row>
    <row r="1404" spans="1:2" ht="17.25" customHeight="1">
      <c r="A1404" s="192" t="s">
        <v>1172</v>
      </c>
      <c r="B1404" s="182"/>
    </row>
    <row r="1405" spans="1:2" ht="17.25" customHeight="1">
      <c r="A1405" s="192" t="s">
        <v>1173</v>
      </c>
      <c r="B1405" s="182">
        <f>SUM(B1406:B1408)</f>
        <v>0</v>
      </c>
    </row>
    <row r="1406" spans="1:2" ht="17.25" customHeight="1">
      <c r="A1406" s="192" t="s">
        <v>1170</v>
      </c>
      <c r="B1406" s="182"/>
    </row>
    <row r="1407" spans="1:2" ht="17.25" customHeight="1">
      <c r="A1407" s="192" t="s">
        <v>1171</v>
      </c>
      <c r="B1407" s="182"/>
    </row>
    <row r="1408" spans="1:2" ht="17.25" customHeight="1">
      <c r="A1408" s="192" t="s">
        <v>1174</v>
      </c>
      <c r="B1408" s="182"/>
    </row>
    <row r="1409" spans="1:2" ht="17.25" customHeight="1">
      <c r="A1409" s="191" t="s">
        <v>658</v>
      </c>
      <c r="B1409" s="182">
        <f>B1410+B1415</f>
        <v>0</v>
      </c>
    </row>
    <row r="1410" spans="1:2" ht="17.25" customHeight="1">
      <c r="A1410" s="192" t="s">
        <v>1175</v>
      </c>
      <c r="B1410" s="182">
        <f>SUM(B1411:B1414)</f>
        <v>0</v>
      </c>
    </row>
    <row r="1411" spans="1:2" ht="17.25" customHeight="1">
      <c r="A1411" s="192" t="s">
        <v>1176</v>
      </c>
      <c r="B1411" s="182"/>
    </row>
    <row r="1412" spans="1:2" ht="17.25" customHeight="1">
      <c r="A1412" s="192" t="s">
        <v>1177</v>
      </c>
      <c r="B1412" s="182"/>
    </row>
    <row r="1413" spans="1:2" ht="16.5" customHeight="1">
      <c r="A1413" s="192" t="s">
        <v>1178</v>
      </c>
      <c r="B1413" s="182"/>
    </row>
    <row r="1414" spans="1:2" ht="16.5" customHeight="1">
      <c r="A1414" s="192" t="s">
        <v>1179</v>
      </c>
      <c r="B1414" s="182"/>
    </row>
    <row r="1415" spans="1:2" ht="16.5" customHeight="1">
      <c r="A1415" s="192" t="s">
        <v>1180</v>
      </c>
      <c r="B1415" s="182">
        <f>SUM(B1416:B1419)</f>
        <v>0</v>
      </c>
    </row>
    <row r="1416" spans="1:2" ht="16.5" customHeight="1">
      <c r="A1416" s="192" t="s">
        <v>1181</v>
      </c>
      <c r="B1416" s="182"/>
    </row>
    <row r="1417" spans="1:2" ht="16.5" customHeight="1">
      <c r="A1417" s="192" t="s">
        <v>1182</v>
      </c>
      <c r="B1417" s="182"/>
    </row>
    <row r="1418" spans="1:2" ht="16.5" customHeight="1">
      <c r="A1418" s="192" t="s">
        <v>1183</v>
      </c>
      <c r="B1418" s="182"/>
    </row>
    <row r="1419" spans="1:2" ht="16.5" customHeight="1">
      <c r="A1419" s="192" t="s">
        <v>1184</v>
      </c>
      <c r="B1419" s="182"/>
    </row>
    <row r="1420" spans="1:2" ht="16.5" customHeight="1">
      <c r="A1420" s="191" t="s">
        <v>728</v>
      </c>
      <c r="B1420" s="182">
        <f>SUM(B1421,B1434,B1438,B1439,B1445)</f>
        <v>0</v>
      </c>
    </row>
    <row r="1421" spans="1:2" ht="16.5" customHeight="1">
      <c r="A1421" s="192" t="s">
        <v>1185</v>
      </c>
      <c r="B1421" s="182">
        <f>SUM(B1422:B1433)</f>
        <v>0</v>
      </c>
    </row>
    <row r="1422" spans="1:2" ht="16.5" customHeight="1">
      <c r="A1422" s="192" t="s">
        <v>1186</v>
      </c>
      <c r="B1422" s="182"/>
    </row>
    <row r="1423" spans="1:2" ht="16.5" customHeight="1">
      <c r="A1423" s="192" t="s">
        <v>1187</v>
      </c>
      <c r="B1423" s="182"/>
    </row>
    <row r="1424" spans="1:2" ht="16.5" customHeight="1">
      <c r="A1424" s="192" t="s">
        <v>1188</v>
      </c>
      <c r="B1424" s="182"/>
    </row>
    <row r="1425" spans="1:2" ht="16.5" customHeight="1">
      <c r="A1425" s="192" t="s">
        <v>1189</v>
      </c>
      <c r="B1425" s="182"/>
    </row>
    <row r="1426" spans="1:2" ht="16.5" customHeight="1">
      <c r="A1426" s="192" t="s">
        <v>1190</v>
      </c>
      <c r="B1426" s="182"/>
    </row>
    <row r="1427" spans="1:2" ht="16.5" customHeight="1">
      <c r="A1427" s="192" t="s">
        <v>1191</v>
      </c>
      <c r="B1427" s="182"/>
    </row>
    <row r="1428" spans="1:2" ht="16.5" customHeight="1">
      <c r="A1428" s="192" t="s">
        <v>1192</v>
      </c>
      <c r="B1428" s="182"/>
    </row>
    <row r="1429" spans="1:2" ht="16.5" customHeight="1">
      <c r="A1429" s="192" t="s">
        <v>1193</v>
      </c>
      <c r="B1429" s="182"/>
    </row>
    <row r="1430" spans="1:2" ht="16.5" customHeight="1">
      <c r="A1430" s="192" t="s">
        <v>1194</v>
      </c>
      <c r="B1430" s="182"/>
    </row>
    <row r="1431" spans="1:2" ht="16.5" customHeight="1">
      <c r="A1431" s="192" t="s">
        <v>1195</v>
      </c>
      <c r="B1431" s="182"/>
    </row>
    <row r="1432" spans="1:2" ht="16.5" customHeight="1">
      <c r="A1432" s="192" t="s">
        <v>1086</v>
      </c>
      <c r="B1432" s="182"/>
    </row>
    <row r="1433" spans="1:2" ht="16.5" customHeight="1">
      <c r="A1433" s="192" t="s">
        <v>1196</v>
      </c>
      <c r="B1433" s="182"/>
    </row>
    <row r="1434" spans="1:2" ht="16.5" customHeight="1">
      <c r="A1434" s="192" t="s">
        <v>1197</v>
      </c>
      <c r="B1434" s="182">
        <f>SUM(B1435:B1437)</f>
        <v>0</v>
      </c>
    </row>
    <row r="1435" spans="1:2" ht="16.5" customHeight="1">
      <c r="A1435" s="192" t="s">
        <v>1186</v>
      </c>
      <c r="B1435" s="182"/>
    </row>
    <row r="1436" spans="1:2" ht="16.5" customHeight="1">
      <c r="A1436" s="192" t="s">
        <v>1187</v>
      </c>
      <c r="B1436" s="182"/>
    </row>
    <row r="1437" spans="1:2" ht="16.5" customHeight="1">
      <c r="A1437" s="192" t="s">
        <v>1198</v>
      </c>
      <c r="B1437" s="182"/>
    </row>
    <row r="1438" spans="1:2" ht="16.5" customHeight="1">
      <c r="A1438" s="192" t="s">
        <v>1199</v>
      </c>
      <c r="B1438" s="182"/>
    </row>
    <row r="1439" spans="1:2" ht="16.5" customHeight="1">
      <c r="A1439" s="192" t="s">
        <v>1200</v>
      </c>
      <c r="B1439" s="182">
        <f>SUM(B1440:B1444)</f>
        <v>0</v>
      </c>
    </row>
    <row r="1440" spans="1:2" ht="16.5" customHeight="1">
      <c r="A1440" s="192" t="s">
        <v>1201</v>
      </c>
      <c r="B1440" s="182"/>
    </row>
    <row r="1441" spans="1:2" ht="16.5" customHeight="1">
      <c r="A1441" s="192" t="s">
        <v>1202</v>
      </c>
      <c r="B1441" s="182"/>
    </row>
    <row r="1442" spans="1:2" ht="16.5" customHeight="1">
      <c r="A1442" s="192" t="s">
        <v>1203</v>
      </c>
      <c r="B1442" s="182"/>
    </row>
    <row r="1443" spans="1:2" ht="16.5" customHeight="1">
      <c r="A1443" s="192" t="s">
        <v>1204</v>
      </c>
      <c r="B1443" s="182"/>
    </row>
    <row r="1444" spans="1:2" ht="16.5" customHeight="1">
      <c r="A1444" s="192" t="s">
        <v>1205</v>
      </c>
      <c r="B1444" s="182"/>
    </row>
    <row r="1445" spans="1:2" ht="16.5" customHeight="1">
      <c r="A1445" s="192" t="s">
        <v>1206</v>
      </c>
      <c r="B1445" s="182">
        <f>SUM(B1446:B1448)</f>
        <v>0</v>
      </c>
    </row>
    <row r="1446" spans="1:2" ht="16.5" customHeight="1">
      <c r="A1446" s="192" t="s">
        <v>1207</v>
      </c>
      <c r="B1446" s="182"/>
    </row>
    <row r="1447" spans="1:2" ht="16.5" customHeight="1">
      <c r="A1447" s="192" t="s">
        <v>1208</v>
      </c>
      <c r="B1447" s="182"/>
    </row>
    <row r="1448" spans="1:2" ht="16.5" customHeight="1">
      <c r="A1448" s="192" t="s">
        <v>1209</v>
      </c>
      <c r="B1448" s="182"/>
    </row>
    <row r="1449" spans="1:2" ht="16.5" customHeight="1">
      <c r="A1449" s="191" t="s">
        <v>749</v>
      </c>
      <c r="B1449" s="182">
        <f>SUM(B1450,B1455,B1460)</f>
        <v>0</v>
      </c>
    </row>
    <row r="1450" spans="1:2" ht="16.5" customHeight="1">
      <c r="A1450" s="192" t="s">
        <v>1210</v>
      </c>
      <c r="B1450" s="182">
        <f>SUM(B1451:B1454)</f>
        <v>0</v>
      </c>
    </row>
    <row r="1451" spans="1:2" ht="16.5" customHeight="1">
      <c r="A1451" s="192" t="s">
        <v>1171</v>
      </c>
      <c r="B1451" s="182"/>
    </row>
    <row r="1452" spans="1:2" ht="16.5" customHeight="1">
      <c r="A1452" s="192" t="s">
        <v>1211</v>
      </c>
      <c r="B1452" s="182"/>
    </row>
    <row r="1453" spans="1:2" ht="16.5" customHeight="1">
      <c r="A1453" s="192" t="s">
        <v>1212</v>
      </c>
      <c r="B1453" s="182"/>
    </row>
    <row r="1454" spans="1:2" ht="16.5" customHeight="1">
      <c r="A1454" s="192" t="s">
        <v>1213</v>
      </c>
      <c r="B1454" s="182"/>
    </row>
    <row r="1455" spans="1:2" ht="16.5" customHeight="1">
      <c r="A1455" s="192" t="s">
        <v>1214</v>
      </c>
      <c r="B1455" s="182">
        <f>SUM(B1456:B1459)</f>
        <v>0</v>
      </c>
    </row>
    <row r="1456" spans="1:2" ht="16.5" customHeight="1">
      <c r="A1456" s="192" t="s">
        <v>1171</v>
      </c>
      <c r="B1456" s="182"/>
    </row>
    <row r="1457" spans="1:2" ht="16.5" customHeight="1">
      <c r="A1457" s="192" t="s">
        <v>1211</v>
      </c>
      <c r="B1457" s="182"/>
    </row>
    <row r="1458" spans="1:2" ht="16.5" customHeight="1">
      <c r="A1458" s="192" t="s">
        <v>1215</v>
      </c>
      <c r="B1458" s="182"/>
    </row>
    <row r="1459" spans="1:2" ht="16.5" customHeight="1">
      <c r="A1459" s="192" t="s">
        <v>1216</v>
      </c>
      <c r="B1459" s="182"/>
    </row>
    <row r="1460" spans="1:2" ht="16.5" customHeight="1">
      <c r="A1460" s="192" t="s">
        <v>1217</v>
      </c>
      <c r="B1460" s="182">
        <f>SUM(B1461:B1464)</f>
        <v>0</v>
      </c>
    </row>
    <row r="1461" spans="1:2" ht="16.5" customHeight="1">
      <c r="A1461" s="192" t="s">
        <v>820</v>
      </c>
      <c r="B1461" s="182"/>
    </row>
    <row r="1462" spans="1:2" ht="16.5" customHeight="1">
      <c r="A1462" s="192" t="s">
        <v>1218</v>
      </c>
      <c r="B1462" s="182"/>
    </row>
    <row r="1463" spans="1:2" ht="16.5" customHeight="1">
      <c r="A1463" s="192" t="s">
        <v>1219</v>
      </c>
      <c r="B1463" s="182"/>
    </row>
    <row r="1464" spans="1:2" ht="16.5" customHeight="1">
      <c r="A1464" s="192" t="s">
        <v>1220</v>
      </c>
      <c r="B1464" s="182"/>
    </row>
    <row r="1465" spans="1:2" ht="16.5" customHeight="1">
      <c r="A1465" s="191" t="s">
        <v>861</v>
      </c>
      <c r="B1465" s="182">
        <f>SUM(B1466,B1471,B1476,B1481,B1490,B1497)</f>
        <v>0</v>
      </c>
    </row>
    <row r="1466" spans="1:2" ht="16.5" customHeight="1">
      <c r="A1466" s="192" t="s">
        <v>1221</v>
      </c>
      <c r="B1466" s="182">
        <f>SUM(B1467:B1470)</f>
        <v>0</v>
      </c>
    </row>
    <row r="1467" spans="1:2" ht="17.25" customHeight="1">
      <c r="A1467" s="192" t="s">
        <v>863</v>
      </c>
      <c r="B1467" s="182"/>
    </row>
    <row r="1468" spans="1:2" ht="17.25" customHeight="1">
      <c r="A1468" s="192" t="s">
        <v>864</v>
      </c>
      <c r="B1468" s="182"/>
    </row>
    <row r="1469" spans="1:2" ht="17.25" customHeight="1">
      <c r="A1469" s="192" t="s">
        <v>1222</v>
      </c>
      <c r="B1469" s="182"/>
    </row>
    <row r="1470" spans="1:2" ht="16.5" customHeight="1">
      <c r="A1470" s="192" t="s">
        <v>1223</v>
      </c>
      <c r="B1470" s="182"/>
    </row>
    <row r="1471" spans="1:2" ht="16.5" customHeight="1">
      <c r="A1471" s="192" t="s">
        <v>1224</v>
      </c>
      <c r="B1471" s="182">
        <f>SUM(B1472:B1475)</f>
        <v>0</v>
      </c>
    </row>
    <row r="1472" spans="1:2" ht="16.5" customHeight="1">
      <c r="A1472" s="192" t="s">
        <v>1222</v>
      </c>
      <c r="B1472" s="182"/>
    </row>
    <row r="1473" spans="1:2" ht="16.5" customHeight="1">
      <c r="A1473" s="192" t="s">
        <v>1225</v>
      </c>
      <c r="B1473" s="182"/>
    </row>
    <row r="1474" spans="1:2" ht="16.5" customHeight="1">
      <c r="A1474" s="192" t="s">
        <v>1226</v>
      </c>
      <c r="B1474" s="182"/>
    </row>
    <row r="1475" spans="1:2" ht="16.5" customHeight="1">
      <c r="A1475" s="192" t="s">
        <v>1227</v>
      </c>
      <c r="B1475" s="182"/>
    </row>
    <row r="1476" spans="1:2" ht="16.5" customHeight="1">
      <c r="A1476" s="192" t="s">
        <v>1228</v>
      </c>
      <c r="B1476" s="182">
        <f>SUM(B1477:B1480)</f>
        <v>0</v>
      </c>
    </row>
    <row r="1477" spans="1:2" ht="16.5" customHeight="1">
      <c r="A1477" s="192" t="s">
        <v>870</v>
      </c>
      <c r="B1477" s="182"/>
    </row>
    <row r="1478" spans="1:2" ht="16.5" customHeight="1">
      <c r="A1478" s="192" t="s">
        <v>1229</v>
      </c>
      <c r="B1478" s="182"/>
    </row>
    <row r="1479" spans="1:2" ht="16.5" customHeight="1">
      <c r="A1479" s="192" t="s">
        <v>1230</v>
      </c>
      <c r="B1479" s="182"/>
    </row>
    <row r="1480" spans="1:2" ht="16.5" customHeight="1">
      <c r="A1480" s="192" t="s">
        <v>1231</v>
      </c>
      <c r="B1480" s="182"/>
    </row>
    <row r="1481" spans="1:2" ht="16.5" customHeight="1">
      <c r="A1481" s="192" t="s">
        <v>1232</v>
      </c>
      <c r="B1481" s="182">
        <f>SUM(B1482:B1489)</f>
        <v>0</v>
      </c>
    </row>
    <row r="1482" spans="1:2" ht="16.5" customHeight="1">
      <c r="A1482" s="192" t="s">
        <v>1233</v>
      </c>
      <c r="B1482" s="182"/>
    </row>
    <row r="1483" spans="1:2" ht="16.5" customHeight="1">
      <c r="A1483" s="192" t="s">
        <v>1234</v>
      </c>
      <c r="B1483" s="182"/>
    </row>
    <row r="1484" spans="1:2" ht="16.5" customHeight="1">
      <c r="A1484" s="192" t="s">
        <v>1235</v>
      </c>
      <c r="B1484" s="182"/>
    </row>
    <row r="1485" spans="1:2" ht="16.5" customHeight="1">
      <c r="A1485" s="192" t="s">
        <v>1236</v>
      </c>
      <c r="B1485" s="182"/>
    </row>
    <row r="1486" spans="1:2" ht="16.5" customHeight="1">
      <c r="A1486" s="192" t="s">
        <v>1237</v>
      </c>
      <c r="B1486" s="182"/>
    </row>
    <row r="1487" spans="1:2" ht="16.5" customHeight="1">
      <c r="A1487" s="192" t="s">
        <v>1238</v>
      </c>
      <c r="B1487" s="182"/>
    </row>
    <row r="1488" spans="1:2" ht="16.5" customHeight="1">
      <c r="A1488" s="192" t="s">
        <v>1239</v>
      </c>
      <c r="B1488" s="182"/>
    </row>
    <row r="1489" spans="1:2" ht="16.5" customHeight="1">
      <c r="A1489" s="192" t="s">
        <v>1240</v>
      </c>
      <c r="B1489" s="182"/>
    </row>
    <row r="1490" spans="1:2" ht="16.5" customHeight="1">
      <c r="A1490" s="192" t="s">
        <v>1241</v>
      </c>
      <c r="B1490" s="182">
        <f>SUM(B1491:B1496)</f>
        <v>0</v>
      </c>
    </row>
    <row r="1491" spans="1:2" ht="16.5" customHeight="1">
      <c r="A1491" s="192" t="s">
        <v>1242</v>
      </c>
      <c r="B1491" s="182"/>
    </row>
    <row r="1492" spans="1:2" ht="16.5" customHeight="1">
      <c r="A1492" s="192" t="s">
        <v>1243</v>
      </c>
      <c r="B1492" s="182"/>
    </row>
    <row r="1493" spans="1:2" ht="16.5" customHeight="1">
      <c r="A1493" s="192" t="s">
        <v>1244</v>
      </c>
      <c r="B1493" s="182"/>
    </row>
    <row r="1494" spans="1:2" ht="16.5" customHeight="1">
      <c r="A1494" s="192" t="s">
        <v>1245</v>
      </c>
      <c r="B1494" s="182"/>
    </row>
    <row r="1495" spans="1:2" ht="16.5" customHeight="1">
      <c r="A1495" s="192" t="s">
        <v>1246</v>
      </c>
      <c r="B1495" s="182"/>
    </row>
    <row r="1496" spans="1:2" ht="16.5" customHeight="1">
      <c r="A1496" s="192" t="s">
        <v>1247</v>
      </c>
      <c r="B1496" s="182"/>
    </row>
    <row r="1497" spans="1:2" ht="16.5" customHeight="1">
      <c r="A1497" s="192" t="s">
        <v>1248</v>
      </c>
      <c r="B1497" s="182">
        <f>SUM(B1498:B1505)</f>
        <v>0</v>
      </c>
    </row>
    <row r="1498" spans="1:2" ht="16.5" customHeight="1">
      <c r="A1498" s="192" t="s">
        <v>1249</v>
      </c>
      <c r="B1498" s="182"/>
    </row>
    <row r="1499" spans="1:2" ht="16.5" customHeight="1">
      <c r="A1499" s="192" t="s">
        <v>891</v>
      </c>
      <c r="B1499" s="182"/>
    </row>
    <row r="1500" spans="1:2" ht="16.5" customHeight="1">
      <c r="A1500" s="192" t="s">
        <v>1250</v>
      </c>
      <c r="B1500" s="182"/>
    </row>
    <row r="1501" spans="1:2" ht="16.5" customHeight="1">
      <c r="A1501" s="192" t="s">
        <v>1251</v>
      </c>
      <c r="B1501" s="182"/>
    </row>
    <row r="1502" spans="1:2" ht="16.5" customHeight="1">
      <c r="A1502" s="192" t="s">
        <v>1252</v>
      </c>
      <c r="B1502" s="182"/>
    </row>
    <row r="1503" spans="1:2" ht="16.5" customHeight="1">
      <c r="A1503" s="192" t="s">
        <v>1253</v>
      </c>
      <c r="B1503" s="182"/>
    </row>
    <row r="1504" spans="1:2" ht="16.5" customHeight="1">
      <c r="A1504" s="192" t="s">
        <v>1254</v>
      </c>
      <c r="B1504" s="182"/>
    </row>
    <row r="1505" spans="1:2" ht="16.5" customHeight="1">
      <c r="A1505" s="192" t="s">
        <v>1255</v>
      </c>
      <c r="B1505" s="182"/>
    </row>
    <row r="1506" spans="1:2" ht="16.5" customHeight="1">
      <c r="A1506" s="191" t="s">
        <v>912</v>
      </c>
      <c r="B1506" s="182">
        <f>B1507</f>
        <v>0</v>
      </c>
    </row>
    <row r="1507" spans="1:2" ht="16.5" customHeight="1">
      <c r="A1507" s="192" t="s">
        <v>1256</v>
      </c>
      <c r="B1507" s="182">
        <f>SUM(B1508:B1510)</f>
        <v>0</v>
      </c>
    </row>
    <row r="1508" spans="1:2" ht="16.5" customHeight="1">
      <c r="A1508" s="192" t="s">
        <v>1257</v>
      </c>
      <c r="B1508" s="182"/>
    </row>
    <row r="1509" spans="1:2" ht="16.5" customHeight="1">
      <c r="A1509" s="192" t="s">
        <v>1258</v>
      </c>
      <c r="B1509" s="182"/>
    </row>
    <row r="1510" spans="1:2" ht="16.5" customHeight="1">
      <c r="A1510" s="192" t="s">
        <v>1259</v>
      </c>
      <c r="B1510" s="182"/>
    </row>
    <row r="1511" spans="1:2" ht="16.5" customHeight="1">
      <c r="A1511" s="191" t="s">
        <v>966</v>
      </c>
      <c r="B1511" s="182">
        <f>B1512</f>
        <v>0</v>
      </c>
    </row>
    <row r="1512" spans="1:2" ht="16.5" customHeight="1">
      <c r="A1512" s="192" t="s">
        <v>1260</v>
      </c>
      <c r="B1512" s="182">
        <f>SUM(B1513:B1517)</f>
        <v>0</v>
      </c>
    </row>
    <row r="1513" spans="1:2" ht="16.5" customHeight="1">
      <c r="A1513" s="192" t="s">
        <v>1261</v>
      </c>
      <c r="B1513" s="182"/>
    </row>
    <row r="1514" spans="1:2" ht="16.5" customHeight="1">
      <c r="A1514" s="192" t="s">
        <v>1262</v>
      </c>
      <c r="B1514" s="182"/>
    </row>
    <row r="1515" spans="1:2" ht="16.5" customHeight="1">
      <c r="A1515" s="192" t="s">
        <v>1263</v>
      </c>
      <c r="B1515" s="182"/>
    </row>
    <row r="1516" spans="1:2" ht="16.5" customHeight="1">
      <c r="A1516" s="192" t="s">
        <v>1264</v>
      </c>
      <c r="B1516" s="182"/>
    </row>
    <row r="1517" spans="1:2" ht="16.5" customHeight="1">
      <c r="A1517" s="192" t="s">
        <v>1265</v>
      </c>
      <c r="B1517" s="182"/>
    </row>
    <row r="1518" spans="1:2" ht="16.5" customHeight="1">
      <c r="A1518" s="191" t="s">
        <v>983</v>
      </c>
      <c r="B1518" s="182">
        <f>SUM(B1519:B1520)</f>
        <v>0</v>
      </c>
    </row>
    <row r="1519" spans="1:2" ht="16.5" customHeight="1">
      <c r="A1519" s="192" t="s">
        <v>1266</v>
      </c>
      <c r="B1519" s="182"/>
    </row>
    <row r="1520" spans="1:2" ht="16.5" customHeight="1">
      <c r="A1520" s="192" t="s">
        <v>1267</v>
      </c>
      <c r="B1520" s="182"/>
    </row>
    <row r="1521" spans="1:2" ht="16.5" customHeight="1">
      <c r="A1521" s="191" t="s">
        <v>1268</v>
      </c>
      <c r="B1521" s="182">
        <f>B1522+B1523+B1532</f>
        <v>0</v>
      </c>
    </row>
    <row r="1522" spans="1:2" ht="16.5" customHeight="1">
      <c r="A1522" s="192" t="s">
        <v>1269</v>
      </c>
      <c r="B1522" s="182"/>
    </row>
    <row r="1523" spans="1:2" ht="16.5" customHeight="1">
      <c r="A1523" s="192" t="s">
        <v>1270</v>
      </c>
      <c r="B1523" s="182">
        <f>SUM(B1524:B1531)</f>
        <v>0</v>
      </c>
    </row>
    <row r="1524" spans="1:2" ht="16.5" customHeight="1">
      <c r="A1524" s="192" t="s">
        <v>1271</v>
      </c>
      <c r="B1524" s="182"/>
    </row>
    <row r="1525" spans="1:2" ht="16.5" customHeight="1">
      <c r="A1525" s="192" t="s">
        <v>1272</v>
      </c>
      <c r="B1525" s="182"/>
    </row>
    <row r="1526" spans="1:2" ht="16.5" customHeight="1">
      <c r="A1526" s="192" t="s">
        <v>1273</v>
      </c>
      <c r="B1526" s="182"/>
    </row>
    <row r="1527" spans="1:2" ht="16.5" customHeight="1">
      <c r="A1527" s="192" t="s">
        <v>1274</v>
      </c>
      <c r="B1527" s="182"/>
    </row>
    <row r="1528" spans="1:2" ht="16.5" customHeight="1">
      <c r="A1528" s="192" t="s">
        <v>1275</v>
      </c>
      <c r="B1528" s="182"/>
    </row>
    <row r="1529" spans="1:2" ht="16.5" customHeight="1">
      <c r="A1529" s="192" t="s">
        <v>1276</v>
      </c>
      <c r="B1529" s="182"/>
    </row>
    <row r="1530" spans="1:2" ht="16.5" customHeight="1">
      <c r="A1530" s="192" t="s">
        <v>1277</v>
      </c>
      <c r="B1530" s="182"/>
    </row>
    <row r="1531" spans="1:2" ht="16.5" customHeight="1">
      <c r="A1531" s="192" t="s">
        <v>1278</v>
      </c>
      <c r="B1531" s="182"/>
    </row>
    <row r="1532" spans="1:2" ht="16.5" customHeight="1">
      <c r="A1532" s="192" t="s">
        <v>1279</v>
      </c>
      <c r="B1532" s="182">
        <f>SUM(B1533:B1543)</f>
        <v>0</v>
      </c>
    </row>
    <row r="1533" spans="1:2" ht="16.5" customHeight="1">
      <c r="A1533" s="192" t="s">
        <v>1280</v>
      </c>
      <c r="B1533" s="182"/>
    </row>
    <row r="1534" spans="1:2" ht="16.5" customHeight="1">
      <c r="A1534" s="192" t="s">
        <v>1281</v>
      </c>
      <c r="B1534" s="182"/>
    </row>
    <row r="1535" spans="1:2" ht="16.5" customHeight="1">
      <c r="A1535" s="192" t="s">
        <v>1282</v>
      </c>
      <c r="B1535" s="182"/>
    </row>
    <row r="1536" spans="1:2" ht="16.5" customHeight="1">
      <c r="A1536" s="192" t="s">
        <v>1283</v>
      </c>
      <c r="B1536" s="182"/>
    </row>
    <row r="1537" spans="1:2" ht="16.5" customHeight="1">
      <c r="A1537" s="192" t="s">
        <v>1284</v>
      </c>
      <c r="B1537" s="182"/>
    </row>
    <row r="1538" spans="1:2" ht="16.5" customHeight="1">
      <c r="A1538" s="192" t="s">
        <v>1285</v>
      </c>
      <c r="B1538" s="182"/>
    </row>
    <row r="1539" spans="1:2" ht="16.5" customHeight="1">
      <c r="A1539" s="192" t="s">
        <v>1286</v>
      </c>
      <c r="B1539" s="182"/>
    </row>
    <row r="1540" spans="1:2" ht="16.5" customHeight="1">
      <c r="A1540" s="192" t="s">
        <v>1287</v>
      </c>
      <c r="B1540" s="182"/>
    </row>
    <row r="1541" spans="1:2" ht="16.5" customHeight="1">
      <c r="A1541" s="192" t="s">
        <v>1288</v>
      </c>
      <c r="B1541" s="182"/>
    </row>
    <row r="1542" spans="1:2" ht="16.5" customHeight="1">
      <c r="A1542" s="192" t="s">
        <v>1289</v>
      </c>
      <c r="B1542" s="182"/>
    </row>
    <row r="1543" spans="1:2" ht="16.5" customHeight="1">
      <c r="A1543" s="192" t="s">
        <v>1290</v>
      </c>
      <c r="B1543" s="182"/>
    </row>
    <row r="1544" spans="1:2" ht="16.5" customHeight="1">
      <c r="A1544" s="191" t="s">
        <v>1144</v>
      </c>
      <c r="B1544" s="182">
        <f>B1545</f>
        <v>0</v>
      </c>
    </row>
    <row r="1545" spans="1:2" ht="16.5" customHeight="1">
      <c r="A1545" s="192" t="s">
        <v>1291</v>
      </c>
      <c r="B1545" s="182">
        <f>SUM(B1546:B1563)</f>
        <v>0</v>
      </c>
    </row>
    <row r="1546" spans="1:2" ht="16.5" customHeight="1">
      <c r="A1546" s="192" t="s">
        <v>1292</v>
      </c>
      <c r="B1546" s="182"/>
    </row>
    <row r="1547" spans="1:2" ht="16.5" customHeight="1">
      <c r="A1547" s="192" t="s">
        <v>1293</v>
      </c>
      <c r="B1547" s="182"/>
    </row>
    <row r="1548" spans="1:2" ht="16.5" customHeight="1">
      <c r="A1548" s="192" t="s">
        <v>1294</v>
      </c>
      <c r="B1548" s="182"/>
    </row>
    <row r="1549" spans="1:2" ht="16.5" customHeight="1">
      <c r="A1549" s="192" t="s">
        <v>1295</v>
      </c>
      <c r="B1549" s="182"/>
    </row>
    <row r="1550" spans="1:2" ht="16.5" customHeight="1">
      <c r="A1550" s="192" t="s">
        <v>1296</v>
      </c>
      <c r="B1550" s="182"/>
    </row>
    <row r="1551" spans="1:2" ht="16.5" customHeight="1">
      <c r="A1551" s="192" t="s">
        <v>1297</v>
      </c>
      <c r="B1551" s="182"/>
    </row>
    <row r="1552" spans="1:2" ht="16.5" customHeight="1">
      <c r="A1552" s="192" t="s">
        <v>1298</v>
      </c>
      <c r="B1552" s="182"/>
    </row>
    <row r="1553" spans="1:2" ht="16.5" customHeight="1">
      <c r="A1553" s="192" t="s">
        <v>1299</v>
      </c>
      <c r="B1553" s="182"/>
    </row>
    <row r="1554" spans="1:2" ht="16.5" customHeight="1">
      <c r="A1554" s="192" t="s">
        <v>1300</v>
      </c>
      <c r="B1554" s="182"/>
    </row>
    <row r="1555" spans="1:2" ht="16.5" customHeight="1">
      <c r="A1555" s="192" t="s">
        <v>1301</v>
      </c>
      <c r="B1555" s="182"/>
    </row>
    <row r="1556" spans="1:2" ht="16.5" customHeight="1">
      <c r="A1556" s="192" t="s">
        <v>1302</v>
      </c>
      <c r="B1556" s="182"/>
    </row>
    <row r="1557" spans="1:2" ht="16.5" customHeight="1">
      <c r="A1557" s="192" t="s">
        <v>1303</v>
      </c>
      <c r="B1557" s="182"/>
    </row>
    <row r="1558" spans="1:2" ht="16.5" customHeight="1">
      <c r="A1558" s="192" t="s">
        <v>1304</v>
      </c>
      <c r="B1558" s="182"/>
    </row>
    <row r="1559" spans="1:2" ht="16.5" customHeight="1">
      <c r="A1559" s="192" t="s">
        <v>1305</v>
      </c>
      <c r="B1559" s="182"/>
    </row>
    <row r="1560" spans="1:2" ht="16.5" customHeight="1">
      <c r="A1560" s="192" t="s">
        <v>1306</v>
      </c>
      <c r="B1560" s="182"/>
    </row>
    <row r="1561" spans="1:2" ht="16.5" customHeight="1">
      <c r="A1561" s="192" t="s">
        <v>1307</v>
      </c>
      <c r="B1561" s="182"/>
    </row>
    <row r="1562" spans="1:2" ht="16.5" customHeight="1">
      <c r="A1562" s="192" t="s">
        <v>1308</v>
      </c>
      <c r="B1562" s="182"/>
    </row>
    <row r="1563" spans="1:2" ht="16.5" customHeight="1">
      <c r="A1563" s="192" t="s">
        <v>1309</v>
      </c>
      <c r="B1563" s="182"/>
    </row>
    <row r="1564" spans="1:2" ht="16.5" customHeight="1">
      <c r="A1564" s="191" t="s">
        <v>1152</v>
      </c>
      <c r="B1564" s="182">
        <f>B1565</f>
        <v>0</v>
      </c>
    </row>
    <row r="1565" spans="1:2" ht="16.5" customHeight="1">
      <c r="A1565" s="192" t="s">
        <v>1310</v>
      </c>
      <c r="B1565" s="182">
        <f>SUM(B1566:B1583)</f>
        <v>0</v>
      </c>
    </row>
    <row r="1566" spans="1:2" ht="16.5" customHeight="1">
      <c r="A1566" s="192" t="s">
        <v>1311</v>
      </c>
      <c r="B1566" s="182"/>
    </row>
    <row r="1567" spans="1:2" ht="16.5" customHeight="1">
      <c r="A1567" s="192" t="s">
        <v>1312</v>
      </c>
      <c r="B1567" s="182"/>
    </row>
    <row r="1568" spans="1:2" ht="16.5" customHeight="1">
      <c r="A1568" s="192" t="s">
        <v>1313</v>
      </c>
      <c r="B1568" s="182"/>
    </row>
    <row r="1569" spans="1:2" ht="16.5" customHeight="1">
      <c r="A1569" s="192" t="s">
        <v>1314</v>
      </c>
      <c r="B1569" s="182"/>
    </row>
    <row r="1570" spans="1:2" ht="16.5" customHeight="1">
      <c r="A1570" s="192" t="s">
        <v>1315</v>
      </c>
      <c r="B1570" s="182"/>
    </row>
    <row r="1571" spans="1:2" ht="16.5" customHeight="1">
      <c r="A1571" s="192" t="s">
        <v>1316</v>
      </c>
      <c r="B1571" s="182"/>
    </row>
    <row r="1572" spans="1:2" ht="16.5" customHeight="1">
      <c r="A1572" s="192" t="s">
        <v>1317</v>
      </c>
      <c r="B1572" s="182"/>
    </row>
    <row r="1573" spans="1:2" ht="16.5" customHeight="1">
      <c r="A1573" s="192" t="s">
        <v>1318</v>
      </c>
      <c r="B1573" s="182"/>
    </row>
    <row r="1574" spans="1:2" ht="16.5" customHeight="1">
      <c r="A1574" s="192" t="s">
        <v>1319</v>
      </c>
      <c r="B1574" s="182"/>
    </row>
    <row r="1575" spans="1:2" ht="16.5" customHeight="1">
      <c r="A1575" s="192" t="s">
        <v>1320</v>
      </c>
      <c r="B1575" s="182"/>
    </row>
    <row r="1576" spans="1:2" ht="16.5" customHeight="1">
      <c r="A1576" s="192" t="s">
        <v>1321</v>
      </c>
      <c r="B1576" s="182"/>
    </row>
    <row r="1577" spans="1:2" ht="16.5" customHeight="1">
      <c r="A1577" s="192" t="s">
        <v>1322</v>
      </c>
      <c r="B1577" s="182"/>
    </row>
    <row r="1578" spans="1:2" ht="16.5" customHeight="1">
      <c r="A1578" s="192" t="s">
        <v>1323</v>
      </c>
      <c r="B1578" s="182"/>
    </row>
    <row r="1579" spans="1:2" ht="16.5" customHeight="1">
      <c r="A1579" s="192" t="s">
        <v>1324</v>
      </c>
      <c r="B1579" s="182"/>
    </row>
    <row r="1580" spans="1:2" ht="16.5" customHeight="1">
      <c r="A1580" s="192" t="s">
        <v>1325</v>
      </c>
      <c r="B1580" s="182"/>
    </row>
    <row r="1581" spans="1:2" ht="16.5" customHeight="1">
      <c r="A1581" s="192" t="s">
        <v>1326</v>
      </c>
      <c r="B1581" s="182"/>
    </row>
    <row r="1582" spans="1:2" ht="16.5" customHeight="1">
      <c r="A1582" s="192" t="s">
        <v>1327</v>
      </c>
      <c r="B1582" s="182"/>
    </row>
    <row r="1583" spans="1:2" ht="16.5" customHeight="1">
      <c r="A1583" s="192" t="s">
        <v>1328</v>
      </c>
      <c r="B1583" s="182"/>
    </row>
    <row r="1584" spans="1:2" ht="16.5" customHeight="1">
      <c r="A1584" s="192"/>
      <c r="B1584" s="182"/>
    </row>
    <row r="1585" spans="1:2" ht="16.5" customHeight="1">
      <c r="A1585" s="191" t="s">
        <v>1329</v>
      </c>
      <c r="B1585" s="182">
        <f>SUM(B1586,B1589)</f>
        <v>0</v>
      </c>
    </row>
    <row r="1586" spans="1:2" ht="16.5" customHeight="1">
      <c r="A1586" s="191" t="s">
        <v>489</v>
      </c>
      <c r="B1586" s="182">
        <f>B1587</f>
        <v>0</v>
      </c>
    </row>
    <row r="1587" spans="1:2" ht="16.5" customHeight="1">
      <c r="A1587" s="192" t="s">
        <v>1330</v>
      </c>
      <c r="B1587" s="182">
        <f>B1588</f>
        <v>0</v>
      </c>
    </row>
    <row r="1588" spans="1:2" ht="16.5" customHeight="1">
      <c r="A1588" s="192" t="s">
        <v>1331</v>
      </c>
      <c r="B1588" s="182"/>
    </row>
    <row r="1589" spans="1:2" ht="16.5" customHeight="1">
      <c r="A1589" s="191" t="s">
        <v>1332</v>
      </c>
      <c r="B1589" s="182">
        <f>SUM(B1590,B1600,B1609,B1611,B1615)</f>
        <v>0</v>
      </c>
    </row>
    <row r="1590" spans="1:2" ht="16.5" customHeight="1">
      <c r="A1590" s="192" t="s">
        <v>1333</v>
      </c>
      <c r="B1590" s="182">
        <f>SUM(B1591:B1599)</f>
        <v>0</v>
      </c>
    </row>
    <row r="1591" spans="1:2" ht="16.5" customHeight="1">
      <c r="A1591" s="192" t="s">
        <v>1334</v>
      </c>
      <c r="B1591" s="182"/>
    </row>
    <row r="1592" spans="1:2" ht="16.5" customHeight="1">
      <c r="A1592" s="192" t="s">
        <v>1335</v>
      </c>
      <c r="B1592" s="182"/>
    </row>
    <row r="1593" spans="1:2" ht="16.5" customHeight="1">
      <c r="A1593" s="192" t="s">
        <v>1336</v>
      </c>
      <c r="B1593" s="182"/>
    </row>
    <row r="1594" spans="1:2" ht="16.5" customHeight="1">
      <c r="A1594" s="192" t="s">
        <v>1337</v>
      </c>
      <c r="B1594" s="182"/>
    </row>
    <row r="1595" spans="1:2" ht="16.5" customHeight="1">
      <c r="A1595" s="192" t="s">
        <v>1338</v>
      </c>
      <c r="B1595" s="182"/>
    </row>
    <row r="1596" spans="1:2" ht="16.5" customHeight="1">
      <c r="A1596" s="192" t="s">
        <v>1339</v>
      </c>
      <c r="B1596" s="182"/>
    </row>
    <row r="1597" spans="1:2" ht="16.5" customHeight="1">
      <c r="A1597" s="192" t="s">
        <v>1340</v>
      </c>
      <c r="B1597" s="182"/>
    </row>
    <row r="1598" spans="1:2" ht="16.5" customHeight="1">
      <c r="A1598" s="192" t="s">
        <v>1341</v>
      </c>
      <c r="B1598" s="182"/>
    </row>
    <row r="1599" spans="1:2" ht="16.5" customHeight="1">
      <c r="A1599" s="192" t="s">
        <v>1342</v>
      </c>
      <c r="B1599" s="182"/>
    </row>
    <row r="1600" spans="1:2" ht="16.5" customHeight="1">
      <c r="A1600" s="192" t="s">
        <v>1343</v>
      </c>
      <c r="B1600" s="182">
        <f>SUM(B1601:B1608)</f>
        <v>0</v>
      </c>
    </row>
    <row r="1601" spans="1:2" ht="16.5" customHeight="1">
      <c r="A1601" s="192" t="s">
        <v>1344</v>
      </c>
      <c r="B1601" s="182"/>
    </row>
    <row r="1602" spans="1:2" ht="16.5" customHeight="1">
      <c r="A1602" s="192" t="s">
        <v>1345</v>
      </c>
      <c r="B1602" s="182"/>
    </row>
    <row r="1603" spans="1:2" ht="16.5" customHeight="1">
      <c r="A1603" s="192" t="s">
        <v>1346</v>
      </c>
      <c r="B1603" s="182"/>
    </row>
    <row r="1604" spans="1:2" ht="16.5" customHeight="1">
      <c r="A1604" s="192" t="s">
        <v>1347</v>
      </c>
      <c r="B1604" s="182"/>
    </row>
    <row r="1605" spans="1:2" ht="16.5" customHeight="1">
      <c r="A1605" s="192" t="s">
        <v>1348</v>
      </c>
      <c r="B1605" s="182"/>
    </row>
    <row r="1606" spans="1:2" ht="16.5" customHeight="1">
      <c r="A1606" s="192" t="s">
        <v>1349</v>
      </c>
      <c r="B1606" s="182"/>
    </row>
    <row r="1607" spans="1:2" ht="16.5" customHeight="1">
      <c r="A1607" s="192" t="s">
        <v>1350</v>
      </c>
      <c r="B1607" s="182"/>
    </row>
    <row r="1608" spans="1:2" ht="16.5" customHeight="1">
      <c r="A1608" s="192" t="s">
        <v>1351</v>
      </c>
      <c r="B1608" s="182"/>
    </row>
    <row r="1609" spans="1:2" ht="16.5" customHeight="1">
      <c r="A1609" s="192" t="s">
        <v>1352</v>
      </c>
      <c r="B1609" s="182">
        <f>B1610</f>
        <v>0</v>
      </c>
    </row>
    <row r="1610" spans="1:2" ht="16.5" customHeight="1">
      <c r="A1610" s="192" t="s">
        <v>1353</v>
      </c>
      <c r="B1610" s="182"/>
    </row>
    <row r="1611" spans="1:2" ht="16.5" customHeight="1">
      <c r="A1611" s="192" t="s">
        <v>1354</v>
      </c>
      <c r="B1611" s="182">
        <f>SUM(B1612:B1614)</f>
        <v>0</v>
      </c>
    </row>
    <row r="1612" spans="1:2" ht="16.5" customHeight="1">
      <c r="A1612" s="192" t="s">
        <v>1355</v>
      </c>
      <c r="B1612" s="182"/>
    </row>
    <row r="1613" spans="1:2" ht="16.5" customHeight="1">
      <c r="A1613" s="192" t="s">
        <v>1356</v>
      </c>
      <c r="B1613" s="182"/>
    </row>
    <row r="1614" spans="1:2" ht="16.5" customHeight="1">
      <c r="A1614" s="192" t="s">
        <v>1357</v>
      </c>
      <c r="B1614" s="182"/>
    </row>
    <row r="1615" spans="1:2" ht="16.5" customHeight="1">
      <c r="A1615" s="192" t="s">
        <v>1358</v>
      </c>
      <c r="B1615" s="182">
        <f>B1616</f>
        <v>0</v>
      </c>
    </row>
    <row r="1616" spans="1:2" ht="16.5" customHeight="1">
      <c r="A1616" s="192" t="s">
        <v>1359</v>
      </c>
      <c r="B1616" s="182"/>
    </row>
    <row r="1617" spans="1:2" ht="17.25" customHeight="1">
      <c r="A1617" s="192"/>
      <c r="B1617" s="182"/>
    </row>
    <row r="1618" spans="1:2" ht="16.5" customHeight="1">
      <c r="A1618" s="191" t="s">
        <v>1360</v>
      </c>
      <c r="B1618" s="182">
        <f>SUM(B1619,B1620,B1621,B1626)</f>
        <v>0</v>
      </c>
    </row>
    <row r="1619" spans="1:2" ht="16.5" customHeight="1">
      <c r="A1619" s="183" t="s">
        <v>1361</v>
      </c>
      <c r="B1619" s="182"/>
    </row>
    <row r="1620" spans="1:2" ht="16.5" customHeight="1">
      <c r="A1620" s="183" t="s">
        <v>1362</v>
      </c>
      <c r="B1620" s="182"/>
    </row>
    <row r="1621" spans="1:2" ht="16.5" customHeight="1">
      <c r="A1621" s="183" t="s">
        <v>1363</v>
      </c>
      <c r="B1621" s="182">
        <f>SUM(B1622:B1625)</f>
        <v>0</v>
      </c>
    </row>
    <row r="1622" spans="1:2" ht="16.5" customHeight="1">
      <c r="A1622" s="183" t="s">
        <v>1364</v>
      </c>
      <c r="B1622" s="182"/>
    </row>
    <row r="1623" spans="1:2" ht="16.5" customHeight="1">
      <c r="A1623" s="183" t="s">
        <v>1365</v>
      </c>
      <c r="B1623" s="182"/>
    </row>
    <row r="1624" spans="1:2" ht="16.5" customHeight="1">
      <c r="A1624" s="183" t="s">
        <v>1366</v>
      </c>
      <c r="B1624" s="182"/>
    </row>
    <row r="1625" spans="1:2" ht="16.5" customHeight="1">
      <c r="A1625" s="183" t="s">
        <v>1367</v>
      </c>
      <c r="B1625" s="182"/>
    </row>
    <row r="1626" spans="1:2" ht="16.5" customHeight="1">
      <c r="A1626" s="183" t="s">
        <v>1368</v>
      </c>
      <c r="B1626" s="182">
        <f>SUM(B1627:B1644)</f>
        <v>0</v>
      </c>
    </row>
    <row r="1627" spans="1:2" ht="16.5" customHeight="1">
      <c r="A1627" s="183" t="s">
        <v>1369</v>
      </c>
      <c r="B1627" s="182"/>
    </row>
    <row r="1628" spans="1:2" ht="16.5" customHeight="1">
      <c r="A1628" s="183" t="s">
        <v>1370</v>
      </c>
      <c r="B1628" s="182"/>
    </row>
    <row r="1629" spans="1:2" ht="16.5" customHeight="1">
      <c r="A1629" s="183" t="s">
        <v>1371</v>
      </c>
      <c r="B1629" s="182"/>
    </row>
    <row r="1630" spans="1:2" ht="16.5" customHeight="1">
      <c r="A1630" s="183" t="s">
        <v>1372</v>
      </c>
      <c r="B1630" s="182"/>
    </row>
    <row r="1631" spans="1:2" ht="16.5" customHeight="1">
      <c r="A1631" s="183" t="s">
        <v>1373</v>
      </c>
      <c r="B1631" s="182"/>
    </row>
    <row r="1632" spans="1:2" ht="16.5" customHeight="1">
      <c r="A1632" s="183" t="s">
        <v>1374</v>
      </c>
      <c r="B1632" s="182"/>
    </row>
    <row r="1633" spans="1:2" ht="16.5" customHeight="1">
      <c r="A1633" s="183" t="s">
        <v>1375</v>
      </c>
      <c r="B1633" s="182"/>
    </row>
    <row r="1634" spans="1:2" ht="16.5" customHeight="1">
      <c r="A1634" s="183" t="s">
        <v>1376</v>
      </c>
      <c r="B1634" s="182"/>
    </row>
    <row r="1635" spans="1:2" ht="16.5" customHeight="1">
      <c r="A1635" s="183" t="s">
        <v>1377</v>
      </c>
      <c r="B1635" s="182"/>
    </row>
    <row r="1636" spans="1:2" ht="16.5" customHeight="1">
      <c r="A1636" s="183" t="s">
        <v>1378</v>
      </c>
      <c r="B1636" s="182"/>
    </row>
    <row r="1637" spans="1:2" ht="16.5" customHeight="1">
      <c r="A1637" s="183" t="s">
        <v>1379</v>
      </c>
      <c r="B1637" s="182"/>
    </row>
    <row r="1638" spans="1:2" ht="16.5" customHeight="1">
      <c r="A1638" s="183" t="s">
        <v>1380</v>
      </c>
      <c r="B1638" s="182"/>
    </row>
    <row r="1639" spans="1:2" ht="16.5" customHeight="1">
      <c r="A1639" s="183" t="s">
        <v>1381</v>
      </c>
      <c r="B1639" s="182"/>
    </row>
    <row r="1640" spans="1:2" ht="16.5" customHeight="1">
      <c r="A1640" s="183" t="s">
        <v>1382</v>
      </c>
      <c r="B1640" s="182"/>
    </row>
    <row r="1641" spans="1:2" ht="16.5" customHeight="1">
      <c r="A1641" s="183" t="s">
        <v>1383</v>
      </c>
      <c r="B1641" s="182"/>
    </row>
    <row r="1642" spans="1:2" ht="16.5" customHeight="1">
      <c r="A1642" s="183" t="s">
        <v>1384</v>
      </c>
      <c r="B1642" s="182"/>
    </row>
    <row r="1643" spans="1:2" ht="16.5" customHeight="1">
      <c r="A1643" s="183" t="s">
        <v>1385</v>
      </c>
      <c r="B1643" s="182"/>
    </row>
    <row r="1644" spans="1:2" ht="16.5" customHeight="1">
      <c r="A1644" s="183" t="s">
        <v>1386</v>
      </c>
      <c r="B1644" s="182"/>
    </row>
  </sheetData>
  <sheetProtection/>
  <mergeCells count="1">
    <mergeCell ref="A1:B1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9"/>
  <sheetViews>
    <sheetView showGridLines="0" showZeros="0" workbookViewId="0" topLeftCell="A1">
      <selection activeCell="A1" sqref="A1:B1"/>
    </sheetView>
  </sheetViews>
  <sheetFormatPr defaultColWidth="12.25390625" defaultRowHeight="15" customHeight="1"/>
  <cols>
    <col min="1" max="1" width="46.125" style="174" customWidth="1"/>
    <col min="2" max="2" width="37.75390625" style="174" customWidth="1"/>
    <col min="3" max="3" width="16.00390625" style="175" customWidth="1"/>
    <col min="4" max="254" width="12.25390625" style="0" customWidth="1"/>
  </cols>
  <sheetData>
    <row r="1" spans="1:2" ht="49.5" customHeight="1">
      <c r="A1" s="186" t="s">
        <v>1387</v>
      </c>
      <c r="B1" s="186"/>
    </row>
    <row r="2" spans="1:2" ht="13.5" customHeight="1">
      <c r="A2" s="177" t="s">
        <v>1388</v>
      </c>
      <c r="B2" s="177" t="s">
        <v>1388</v>
      </c>
    </row>
    <row r="3" spans="1:2" ht="16.5" customHeight="1">
      <c r="A3" s="177" t="s">
        <v>1388</v>
      </c>
      <c r="B3" s="178" t="s">
        <v>73</v>
      </c>
    </row>
    <row r="4" spans="1:2" ht="16.5" customHeight="1">
      <c r="A4" s="179" t="s">
        <v>74</v>
      </c>
      <c r="B4" s="180" t="s">
        <v>1389</v>
      </c>
    </row>
    <row r="5" spans="1:2" ht="16.5" customHeight="1">
      <c r="A5" s="181" t="s">
        <v>1390</v>
      </c>
      <c r="B5" s="182">
        <f>SUM(B6,B11,B22,B30,B37,B41,B44,B48,B51,B57,B60,B65)</f>
        <v>1105103625.19</v>
      </c>
    </row>
    <row r="6" spans="1:2" ht="16.5" customHeight="1">
      <c r="A6" s="181" t="s">
        <v>1391</v>
      </c>
      <c r="B6" s="182">
        <f>SUM(B7:B10)</f>
        <v>14427679.11</v>
      </c>
    </row>
    <row r="7" spans="1:2" ht="16.5" customHeight="1">
      <c r="A7" s="183" t="s">
        <v>1392</v>
      </c>
      <c r="B7" s="182">
        <v>7841161.2</v>
      </c>
    </row>
    <row r="8" spans="1:2" ht="16.5" customHeight="1">
      <c r="A8" s="183" t="s">
        <v>1393</v>
      </c>
      <c r="B8" s="182">
        <v>1624634.11</v>
      </c>
    </row>
    <row r="9" spans="1:2" ht="16.5" customHeight="1">
      <c r="A9" s="183" t="s">
        <v>1394</v>
      </c>
      <c r="B9" s="182">
        <v>3547332.8</v>
      </c>
    </row>
    <row r="10" spans="1:2" ht="16.5" customHeight="1">
      <c r="A10" s="183" t="s">
        <v>1395</v>
      </c>
      <c r="B10" s="182">
        <v>1414551</v>
      </c>
    </row>
    <row r="11" spans="1:2" ht="16.5" customHeight="1">
      <c r="A11" s="181" t="s">
        <v>1396</v>
      </c>
      <c r="B11" s="182">
        <f>SUM(B12:B21)</f>
        <v>156116425.76000002</v>
      </c>
    </row>
    <row r="12" spans="1:2" ht="16.5" customHeight="1">
      <c r="A12" s="183" t="s">
        <v>1397</v>
      </c>
      <c r="B12" s="182">
        <v>72241452.18</v>
      </c>
    </row>
    <row r="13" spans="1:2" ht="16.5" customHeight="1">
      <c r="A13" s="183" t="s">
        <v>1398</v>
      </c>
      <c r="B13" s="182">
        <v>0</v>
      </c>
    </row>
    <row r="14" spans="1:2" ht="16.5" customHeight="1">
      <c r="A14" s="183" t="s">
        <v>1399</v>
      </c>
      <c r="B14" s="182">
        <v>17105</v>
      </c>
    </row>
    <row r="15" spans="1:2" ht="16.5" customHeight="1">
      <c r="A15" s="183" t="s">
        <v>1400</v>
      </c>
      <c r="B15" s="182">
        <v>359500</v>
      </c>
    </row>
    <row r="16" spans="1:2" ht="16.5" customHeight="1">
      <c r="A16" s="183" t="s">
        <v>1401</v>
      </c>
      <c r="B16" s="182">
        <v>57074017.24</v>
      </c>
    </row>
    <row r="17" spans="1:2" ht="16.5" customHeight="1">
      <c r="A17" s="183" t="s">
        <v>1402</v>
      </c>
      <c r="B17" s="182">
        <v>0</v>
      </c>
    </row>
    <row r="18" spans="1:2" ht="16.5" customHeight="1">
      <c r="A18" s="183" t="s">
        <v>1403</v>
      </c>
      <c r="B18" s="182">
        <v>0</v>
      </c>
    </row>
    <row r="19" spans="1:2" ht="16.5" customHeight="1">
      <c r="A19" s="183" t="s">
        <v>1404</v>
      </c>
      <c r="B19" s="182">
        <v>64053.7</v>
      </c>
    </row>
    <row r="20" spans="1:2" ht="16.5" customHeight="1">
      <c r="A20" s="183" t="s">
        <v>1405</v>
      </c>
      <c r="B20" s="182">
        <v>2571692.27</v>
      </c>
    </row>
    <row r="21" spans="1:2" ht="16.5" customHeight="1">
      <c r="A21" s="183" t="s">
        <v>1406</v>
      </c>
      <c r="B21" s="182">
        <v>23788605.37</v>
      </c>
    </row>
    <row r="22" spans="1:2" ht="16.5" customHeight="1">
      <c r="A22" s="181" t="s">
        <v>1407</v>
      </c>
      <c r="B22" s="182">
        <f>SUM(B23:B29)</f>
        <v>580048938.58</v>
      </c>
    </row>
    <row r="23" spans="1:2" ht="16.5" customHeight="1">
      <c r="A23" s="183" t="s">
        <v>1408</v>
      </c>
      <c r="B23" s="182">
        <v>2563500</v>
      </c>
    </row>
    <row r="24" spans="1:2" ht="16.5" customHeight="1">
      <c r="A24" s="183" t="s">
        <v>1409</v>
      </c>
      <c r="B24" s="182">
        <v>135643486.88</v>
      </c>
    </row>
    <row r="25" spans="1:2" ht="16.5" customHeight="1">
      <c r="A25" s="183" t="s">
        <v>1410</v>
      </c>
      <c r="B25" s="182">
        <v>0</v>
      </c>
    </row>
    <row r="26" spans="1:2" ht="16.5" customHeight="1">
      <c r="A26" s="183" t="s">
        <v>1411</v>
      </c>
      <c r="B26" s="182">
        <v>405864646</v>
      </c>
    </row>
    <row r="27" spans="1:2" ht="16.5" customHeight="1">
      <c r="A27" s="183" t="s">
        <v>1412</v>
      </c>
      <c r="B27" s="182">
        <v>3009451.2</v>
      </c>
    </row>
    <row r="28" spans="1:2" ht="16.5" customHeight="1">
      <c r="A28" s="183" t="s">
        <v>1413</v>
      </c>
      <c r="B28" s="182">
        <v>6981882.5</v>
      </c>
    </row>
    <row r="29" spans="1:2" ht="16.5" customHeight="1">
      <c r="A29" s="183" t="s">
        <v>1414</v>
      </c>
      <c r="B29" s="182">
        <v>25985972</v>
      </c>
    </row>
    <row r="30" spans="1:2" ht="16.5" customHeight="1">
      <c r="A30" s="181" t="s">
        <v>1415</v>
      </c>
      <c r="B30" s="182">
        <f>SUM(B31:B36)</f>
        <v>0</v>
      </c>
    </row>
    <row r="31" spans="1:2" ht="16.5" customHeight="1">
      <c r="A31" s="183" t="s">
        <v>1408</v>
      </c>
      <c r="B31" s="182"/>
    </row>
    <row r="32" spans="1:2" ht="16.5" customHeight="1">
      <c r="A32" s="183" t="s">
        <v>1409</v>
      </c>
      <c r="B32" s="182"/>
    </row>
    <row r="33" spans="1:2" ht="16.5" customHeight="1">
      <c r="A33" s="183" t="s">
        <v>1410</v>
      </c>
      <c r="B33" s="182"/>
    </row>
    <row r="34" spans="1:2" ht="16.5" customHeight="1">
      <c r="A34" s="183" t="s">
        <v>1412</v>
      </c>
      <c r="B34" s="182"/>
    </row>
    <row r="35" spans="1:2" ht="16.5" customHeight="1">
      <c r="A35" s="183" t="s">
        <v>1413</v>
      </c>
      <c r="B35" s="182"/>
    </row>
    <row r="36" spans="1:2" ht="16.5" customHeight="1">
      <c r="A36" s="183" t="s">
        <v>1414</v>
      </c>
      <c r="B36" s="182"/>
    </row>
    <row r="37" spans="1:2" ht="16.5" customHeight="1">
      <c r="A37" s="181" t="s">
        <v>1416</v>
      </c>
      <c r="B37" s="182">
        <f>SUM(B38:B40)</f>
        <v>141716774.04</v>
      </c>
    </row>
    <row r="38" spans="1:2" ht="16.5" customHeight="1">
      <c r="A38" s="183" t="s">
        <v>1417</v>
      </c>
      <c r="B38" s="182">
        <v>91307293.96</v>
      </c>
    </row>
    <row r="39" spans="1:2" ht="16.5" customHeight="1">
      <c r="A39" s="183" t="s">
        <v>1418</v>
      </c>
      <c r="B39" s="182">
        <v>50342040.08</v>
      </c>
    </row>
    <row r="40" spans="1:2" ht="16.5" customHeight="1">
      <c r="A40" s="183" t="s">
        <v>1419</v>
      </c>
      <c r="B40" s="182">
        <v>67440</v>
      </c>
    </row>
    <row r="41" spans="1:2" ht="16.5" customHeight="1">
      <c r="A41" s="181" t="s">
        <v>1420</v>
      </c>
      <c r="B41" s="182">
        <f>SUM(B42:B43)</f>
        <v>74926194.51</v>
      </c>
    </row>
    <row r="42" spans="1:2" ht="16.5" customHeight="1">
      <c r="A42" s="183" t="s">
        <v>1421</v>
      </c>
      <c r="B42" s="182">
        <v>74926194.51</v>
      </c>
    </row>
    <row r="43" spans="1:2" ht="16.5" customHeight="1">
      <c r="A43" s="183" t="s">
        <v>1422</v>
      </c>
      <c r="B43" s="182"/>
    </row>
    <row r="44" spans="1:2" ht="16.5" customHeight="1">
      <c r="A44" s="181" t="s">
        <v>1423</v>
      </c>
      <c r="B44" s="182">
        <f>SUM(B45:B47)</f>
        <v>93557261.66</v>
      </c>
    </row>
    <row r="45" spans="1:2" ht="16.5" customHeight="1">
      <c r="A45" s="183" t="s">
        <v>1424</v>
      </c>
      <c r="B45" s="182">
        <v>3661589.74</v>
      </c>
    </row>
    <row r="46" spans="1:2" ht="16.5" customHeight="1">
      <c r="A46" s="183" t="s">
        <v>1425</v>
      </c>
      <c r="B46" s="182">
        <v>0</v>
      </c>
    </row>
    <row r="47" spans="1:2" ht="16.5" customHeight="1">
      <c r="A47" s="183" t="s">
        <v>1426</v>
      </c>
      <c r="B47" s="182">
        <v>89895671.92</v>
      </c>
    </row>
    <row r="48" spans="1:2" ht="16.5" customHeight="1">
      <c r="A48" s="181" t="s">
        <v>1427</v>
      </c>
      <c r="B48" s="182">
        <f>SUM(B49:B50)</f>
        <v>0</v>
      </c>
    </row>
    <row r="49" spans="1:2" ht="16.5" customHeight="1">
      <c r="A49" s="183" t="s">
        <v>1428</v>
      </c>
      <c r="B49" s="182"/>
    </row>
    <row r="50" spans="1:2" ht="16.5" customHeight="1">
      <c r="A50" s="183" t="s">
        <v>1429</v>
      </c>
      <c r="B50" s="182"/>
    </row>
    <row r="51" spans="1:2" ht="16.5" customHeight="1">
      <c r="A51" s="181" t="s">
        <v>1430</v>
      </c>
      <c r="B51" s="182">
        <f>SUM(B52:B56)</f>
        <v>44310351.53</v>
      </c>
    </row>
    <row r="52" spans="1:2" ht="16.5" customHeight="1">
      <c r="A52" s="183" t="s">
        <v>1431</v>
      </c>
      <c r="B52" s="182">
        <v>38594775.11</v>
      </c>
    </row>
    <row r="53" spans="1:2" ht="16.5" customHeight="1">
      <c r="A53" s="183" t="s">
        <v>1432</v>
      </c>
      <c r="B53" s="182">
        <v>41350</v>
      </c>
    </row>
    <row r="54" spans="1:2" ht="16.5" customHeight="1">
      <c r="A54" s="183" t="s">
        <v>1433</v>
      </c>
      <c r="B54" s="182">
        <v>0</v>
      </c>
    </row>
    <row r="55" spans="1:2" ht="16.5" customHeight="1">
      <c r="A55" s="183" t="s">
        <v>1434</v>
      </c>
      <c r="B55" s="182">
        <v>1579304.52</v>
      </c>
    </row>
    <row r="56" spans="1:2" ht="16.5" customHeight="1">
      <c r="A56" s="183" t="s">
        <v>1435</v>
      </c>
      <c r="B56" s="182">
        <v>4094921.9</v>
      </c>
    </row>
    <row r="57" spans="1:2" ht="16.5" customHeight="1">
      <c r="A57" s="181" t="s">
        <v>1436</v>
      </c>
      <c r="B57" s="182">
        <f>SUM(B58:B59)</f>
        <v>0</v>
      </c>
    </row>
    <row r="58" spans="1:2" ht="16.5" customHeight="1">
      <c r="A58" s="183" t="s">
        <v>1437</v>
      </c>
      <c r="B58" s="182"/>
    </row>
    <row r="59" spans="1:2" ht="16.5" customHeight="1">
      <c r="A59" s="183" t="s">
        <v>508</v>
      </c>
      <c r="B59" s="182"/>
    </row>
    <row r="60" spans="1:2" ht="16.5" customHeight="1">
      <c r="A60" s="181" t="s">
        <v>1438</v>
      </c>
      <c r="B60" s="182">
        <f>SUM(B61:B64)</f>
        <v>0</v>
      </c>
    </row>
    <row r="61" spans="1:2" ht="16.5" customHeight="1">
      <c r="A61" s="183" t="s">
        <v>1439</v>
      </c>
      <c r="B61" s="182"/>
    </row>
    <row r="62" spans="1:2" ht="16.5" customHeight="1">
      <c r="A62" s="183" t="s">
        <v>1440</v>
      </c>
      <c r="B62" s="182"/>
    </row>
    <row r="63" spans="1:2" ht="16.5" customHeight="1">
      <c r="A63" s="183" t="s">
        <v>1441</v>
      </c>
      <c r="B63" s="182"/>
    </row>
    <row r="64" spans="1:2" ht="16.5" customHeight="1">
      <c r="A64" s="183" t="s">
        <v>1442</v>
      </c>
      <c r="B64" s="182"/>
    </row>
    <row r="65" spans="1:2" ht="16.5" customHeight="1">
      <c r="A65" s="181" t="s">
        <v>1268</v>
      </c>
      <c r="B65" s="182">
        <f>SUM(B66:B69)</f>
        <v>0</v>
      </c>
    </row>
    <row r="66" spans="1:2" ht="16.5" customHeight="1">
      <c r="A66" s="183" t="s">
        <v>1443</v>
      </c>
      <c r="B66" s="182"/>
    </row>
    <row r="67" spans="1:2" ht="16.5" customHeight="1">
      <c r="A67" s="183" t="s">
        <v>1444</v>
      </c>
      <c r="B67" s="182"/>
    </row>
    <row r="68" spans="1:2" ht="16.5" customHeight="1">
      <c r="A68" s="183" t="s">
        <v>1445</v>
      </c>
      <c r="B68" s="182"/>
    </row>
    <row r="69" spans="1:2" ht="16.5" customHeight="1">
      <c r="A69" s="183" t="s">
        <v>1016</v>
      </c>
      <c r="B69" s="182"/>
    </row>
  </sheetData>
  <sheetProtection/>
  <mergeCells count="1">
    <mergeCell ref="A1:B1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69"/>
  <sheetViews>
    <sheetView showGridLines="0" showZeros="0" workbookViewId="0" topLeftCell="A1">
      <selection activeCell="A13" sqref="A13"/>
    </sheetView>
  </sheetViews>
  <sheetFormatPr defaultColWidth="9.125" defaultRowHeight="14.25"/>
  <cols>
    <col min="1" max="1" width="59.875" style="174" customWidth="1"/>
    <col min="2" max="2" width="30.75390625" style="174" customWidth="1"/>
    <col min="3" max="3" width="14.875" style="175" customWidth="1"/>
    <col min="4" max="254" width="9.125" style="0" customWidth="1"/>
  </cols>
  <sheetData>
    <row r="1" spans="1:2" ht="51" customHeight="1">
      <c r="A1" s="176" t="s">
        <v>1446</v>
      </c>
      <c r="B1" s="176"/>
    </row>
    <row r="2" spans="1:2" ht="16.5" customHeight="1">
      <c r="A2" s="177" t="s">
        <v>1388</v>
      </c>
      <c r="B2" s="177" t="s">
        <v>1388</v>
      </c>
    </row>
    <row r="3" spans="1:2" ht="16.5" customHeight="1">
      <c r="A3" s="177" t="s">
        <v>1388</v>
      </c>
      <c r="B3" s="178" t="s">
        <v>73</v>
      </c>
    </row>
    <row r="4" spans="1:2" ht="16.5" customHeight="1">
      <c r="A4" s="179" t="s">
        <v>74</v>
      </c>
      <c r="B4" s="180" t="s">
        <v>1447</v>
      </c>
    </row>
    <row r="5" spans="1:2" ht="16.5" customHeight="1">
      <c r="A5" s="181" t="s">
        <v>1448</v>
      </c>
      <c r="B5" s="182">
        <f>SUM(B6,B11,B22,B30,B37,B41,B44,B48,B51,B57,B60,B65)</f>
        <v>166753054.06</v>
      </c>
    </row>
    <row r="6" spans="1:2" ht="16.5" customHeight="1">
      <c r="A6" s="181" t="s">
        <v>1391</v>
      </c>
      <c r="B6" s="182">
        <f>SUM(B7:B10)</f>
        <v>14220394.11</v>
      </c>
    </row>
    <row r="7" spans="1:2" ht="16.5" customHeight="1">
      <c r="A7" s="183" t="s">
        <v>1392</v>
      </c>
      <c r="B7" s="182">
        <v>7819841.2</v>
      </c>
    </row>
    <row r="8" spans="1:2" ht="16.5" customHeight="1">
      <c r="A8" s="183" t="s">
        <v>1393</v>
      </c>
      <c r="B8" s="182">
        <v>1624634.11</v>
      </c>
    </row>
    <row r="9" spans="1:2" ht="16.5" customHeight="1">
      <c r="A9" s="183" t="s">
        <v>1394</v>
      </c>
      <c r="B9" s="182">
        <v>3361367.8</v>
      </c>
    </row>
    <row r="10" spans="1:2" ht="16.5" customHeight="1">
      <c r="A10" s="183" t="s">
        <v>1395</v>
      </c>
      <c r="B10" s="182">
        <v>1414551</v>
      </c>
    </row>
    <row r="11" spans="1:2" ht="16.5" customHeight="1">
      <c r="A11" s="181" t="s">
        <v>1396</v>
      </c>
      <c r="B11" s="182">
        <f>SUM(B12:B21)</f>
        <v>27666884.68</v>
      </c>
    </row>
    <row r="12" spans="1:2" ht="16.5" customHeight="1">
      <c r="A12" s="183" t="s">
        <v>1397</v>
      </c>
      <c r="B12" s="182">
        <v>3666633.93</v>
      </c>
    </row>
    <row r="13" spans="1:2" ht="16.5" customHeight="1">
      <c r="A13" s="183" t="s">
        <v>1398</v>
      </c>
      <c r="B13" s="182">
        <v>0</v>
      </c>
    </row>
    <row r="14" spans="1:2" ht="16.5" customHeight="1">
      <c r="A14" s="183" t="s">
        <v>1399</v>
      </c>
      <c r="B14" s="182">
        <v>10105</v>
      </c>
    </row>
    <row r="15" spans="1:2" ht="16.5" customHeight="1">
      <c r="A15" s="183" t="s">
        <v>1400</v>
      </c>
      <c r="B15" s="182">
        <v>0</v>
      </c>
    </row>
    <row r="16" spans="1:2" ht="16.5" customHeight="1">
      <c r="A16" s="183" t="s">
        <v>1401</v>
      </c>
      <c r="B16" s="182">
        <v>23423841.44</v>
      </c>
    </row>
    <row r="17" spans="1:2" ht="16.5" customHeight="1">
      <c r="A17" s="183" t="s">
        <v>1402</v>
      </c>
      <c r="B17" s="182">
        <v>0</v>
      </c>
    </row>
    <row r="18" spans="1:2" ht="16.5" customHeight="1">
      <c r="A18" s="183" t="s">
        <v>1403</v>
      </c>
      <c r="B18" s="182">
        <v>0</v>
      </c>
    </row>
    <row r="19" spans="1:2" ht="16.5" customHeight="1">
      <c r="A19" s="183" t="s">
        <v>1404</v>
      </c>
      <c r="B19" s="182">
        <v>64053.7</v>
      </c>
    </row>
    <row r="20" spans="1:2" ht="16.5" customHeight="1">
      <c r="A20" s="183" t="s">
        <v>1405</v>
      </c>
      <c r="B20" s="182">
        <v>328076.65</v>
      </c>
    </row>
    <row r="21" spans="1:2" ht="16.5" customHeight="1">
      <c r="A21" s="183" t="s">
        <v>1406</v>
      </c>
      <c r="B21" s="182">
        <v>174173.96</v>
      </c>
    </row>
    <row r="22" spans="1:2" ht="16.5" customHeight="1">
      <c r="A22" s="181" t="s">
        <v>1407</v>
      </c>
      <c r="B22" s="182">
        <f>SUM(B23:B29)</f>
        <v>484944</v>
      </c>
    </row>
    <row r="23" spans="1:2" ht="16.5" customHeight="1">
      <c r="A23" s="183" t="s">
        <v>1408</v>
      </c>
      <c r="B23" s="182"/>
    </row>
    <row r="24" spans="1:2" ht="16.5" customHeight="1">
      <c r="A24" s="183" t="s">
        <v>1409</v>
      </c>
      <c r="B24" s="182"/>
    </row>
    <row r="25" spans="1:2" ht="16.5" customHeight="1">
      <c r="A25" s="183" t="s">
        <v>1410</v>
      </c>
      <c r="B25" s="182"/>
    </row>
    <row r="26" spans="1:2" ht="16.5" customHeight="1">
      <c r="A26" s="183" t="s">
        <v>1411</v>
      </c>
      <c r="B26" s="182"/>
    </row>
    <row r="27" spans="1:2" ht="16.5" customHeight="1">
      <c r="A27" s="183" t="s">
        <v>1412</v>
      </c>
      <c r="B27" s="182">
        <v>484944</v>
      </c>
    </row>
    <row r="28" spans="1:2" ht="16.5" customHeight="1">
      <c r="A28" s="183" t="s">
        <v>1413</v>
      </c>
      <c r="B28" s="182"/>
    </row>
    <row r="29" spans="1:2" ht="16.5" customHeight="1">
      <c r="A29" s="183" t="s">
        <v>1414</v>
      </c>
      <c r="B29" s="182"/>
    </row>
    <row r="30" spans="1:2" ht="16.5" customHeight="1">
      <c r="A30" s="181" t="s">
        <v>1415</v>
      </c>
      <c r="B30" s="182">
        <f>SUM(B31:B36)</f>
        <v>0</v>
      </c>
    </row>
    <row r="31" spans="1:2" ht="16.5" customHeight="1">
      <c r="A31" s="183" t="s">
        <v>1408</v>
      </c>
      <c r="B31" s="182"/>
    </row>
    <row r="32" spans="1:2" ht="16.5" customHeight="1">
      <c r="A32" s="183" t="s">
        <v>1409</v>
      </c>
      <c r="B32" s="182"/>
    </row>
    <row r="33" spans="1:2" ht="16.5" customHeight="1">
      <c r="A33" s="183" t="s">
        <v>1410</v>
      </c>
      <c r="B33" s="182"/>
    </row>
    <row r="34" spans="1:2" ht="16.5" customHeight="1">
      <c r="A34" s="183" t="s">
        <v>1412</v>
      </c>
      <c r="B34" s="182"/>
    </row>
    <row r="35" spans="1:2" ht="16.5" customHeight="1">
      <c r="A35" s="183" t="s">
        <v>1413</v>
      </c>
      <c r="B35" s="182"/>
    </row>
    <row r="36" spans="1:2" ht="16.5" customHeight="1">
      <c r="A36" s="183" t="s">
        <v>1414</v>
      </c>
      <c r="B36" s="182"/>
    </row>
    <row r="37" spans="1:2" ht="16.5" customHeight="1">
      <c r="A37" s="181" t="s">
        <v>1416</v>
      </c>
      <c r="B37" s="182">
        <f>SUM(B38:B40)</f>
        <v>113408693.02</v>
      </c>
    </row>
    <row r="38" spans="1:2" ht="16.5" customHeight="1">
      <c r="A38" s="183" t="s">
        <v>1417</v>
      </c>
      <c r="B38" s="182">
        <v>91287693.96</v>
      </c>
    </row>
    <row r="39" spans="1:2" ht="16.5" customHeight="1">
      <c r="A39" s="183" t="s">
        <v>1418</v>
      </c>
      <c r="B39" s="182">
        <v>22053559.06</v>
      </c>
    </row>
    <row r="40" spans="1:2" ht="16.5" customHeight="1">
      <c r="A40" s="183" t="s">
        <v>1419</v>
      </c>
      <c r="B40" s="182">
        <v>67440</v>
      </c>
    </row>
    <row r="41" spans="1:2" ht="16.5" customHeight="1">
      <c r="A41" s="181" t="s">
        <v>1420</v>
      </c>
      <c r="B41" s="182">
        <f>SUM(B42:B43)</f>
        <v>4281091.83</v>
      </c>
    </row>
    <row r="42" spans="1:2" ht="16.5" customHeight="1">
      <c r="A42" s="183" t="s">
        <v>1421</v>
      </c>
      <c r="B42" s="182">
        <v>4281091.83</v>
      </c>
    </row>
    <row r="43" spans="1:2" ht="16.5" customHeight="1">
      <c r="A43" s="183" t="s">
        <v>1422</v>
      </c>
      <c r="B43" s="182"/>
    </row>
    <row r="44" spans="1:2" ht="16.5" customHeight="1">
      <c r="A44" s="181" t="s">
        <v>1423</v>
      </c>
      <c r="B44" s="182">
        <f>SUM(B45:B47)</f>
        <v>0</v>
      </c>
    </row>
    <row r="45" spans="1:2" ht="16.5" customHeight="1">
      <c r="A45" s="183" t="s">
        <v>1424</v>
      </c>
      <c r="B45" s="182"/>
    </row>
    <row r="46" spans="1:2" ht="16.5" customHeight="1">
      <c r="A46" s="183" t="s">
        <v>1425</v>
      </c>
      <c r="B46" s="182"/>
    </row>
    <row r="47" spans="1:2" ht="16.5" customHeight="1">
      <c r="A47" s="183" t="s">
        <v>1426</v>
      </c>
      <c r="B47" s="182"/>
    </row>
    <row r="48" spans="1:2" ht="16.5" customHeight="1">
      <c r="A48" s="181" t="s">
        <v>1427</v>
      </c>
      <c r="B48" s="182">
        <f>SUM(B49:B50)</f>
        <v>0</v>
      </c>
    </row>
    <row r="49" spans="1:2" ht="16.5" customHeight="1">
      <c r="A49" s="183" t="s">
        <v>1428</v>
      </c>
      <c r="B49" s="182"/>
    </row>
    <row r="50" spans="1:2" ht="16.5" customHeight="1">
      <c r="A50" s="183" t="s">
        <v>1429</v>
      </c>
      <c r="B50" s="182"/>
    </row>
    <row r="51" spans="1:2" ht="16.5" customHeight="1">
      <c r="A51" s="181" t="s">
        <v>1430</v>
      </c>
      <c r="B51" s="182">
        <f>SUM(B52:B56)</f>
        <v>6691046.42</v>
      </c>
    </row>
    <row r="52" spans="1:2" ht="16.5" customHeight="1">
      <c r="A52" s="183" t="s">
        <v>1431</v>
      </c>
      <c r="B52" s="182">
        <v>1047870</v>
      </c>
    </row>
    <row r="53" spans="1:2" ht="16.5" customHeight="1">
      <c r="A53" s="183" t="s">
        <v>1432</v>
      </c>
      <c r="B53" s="182">
        <v>41350</v>
      </c>
    </row>
    <row r="54" spans="1:2" ht="16.5" customHeight="1">
      <c r="A54" s="183" t="s">
        <v>1433</v>
      </c>
      <c r="B54" s="182">
        <v>0</v>
      </c>
    </row>
    <row r="55" spans="1:2" ht="16.5" customHeight="1">
      <c r="A55" s="183" t="s">
        <v>1434</v>
      </c>
      <c r="B55" s="182">
        <v>1579304.52</v>
      </c>
    </row>
    <row r="56" spans="1:2" ht="16.5" customHeight="1">
      <c r="A56" s="183" t="s">
        <v>1435</v>
      </c>
      <c r="B56" s="182">
        <v>4022521.9</v>
      </c>
    </row>
    <row r="57" spans="1:2" ht="16.5" customHeight="1">
      <c r="A57" s="181" t="s">
        <v>1436</v>
      </c>
      <c r="B57" s="182">
        <f>SUM(B58:B59)</f>
        <v>0</v>
      </c>
    </row>
    <row r="58" spans="1:2" ht="16.5" customHeight="1">
      <c r="A58" s="183" t="s">
        <v>1437</v>
      </c>
      <c r="B58" s="182"/>
    </row>
    <row r="59" spans="1:2" ht="16.5" customHeight="1">
      <c r="A59" s="183" t="s">
        <v>508</v>
      </c>
      <c r="B59" s="182"/>
    </row>
    <row r="60" spans="1:2" ht="16.5" customHeight="1">
      <c r="A60" s="181" t="s">
        <v>1438</v>
      </c>
      <c r="B60" s="182">
        <f>SUM(B61:B64)</f>
        <v>0</v>
      </c>
    </row>
    <row r="61" spans="1:2" ht="16.5" customHeight="1">
      <c r="A61" s="183" t="s">
        <v>1439</v>
      </c>
      <c r="B61" s="182"/>
    </row>
    <row r="62" spans="1:2" ht="16.5" customHeight="1">
      <c r="A62" s="183" t="s">
        <v>1440</v>
      </c>
      <c r="B62" s="182"/>
    </row>
    <row r="63" spans="1:2" ht="16.5" customHeight="1">
      <c r="A63" s="183" t="s">
        <v>1441</v>
      </c>
      <c r="B63" s="182"/>
    </row>
    <row r="64" spans="1:2" ht="16.5" customHeight="1">
      <c r="A64" s="183" t="s">
        <v>1442</v>
      </c>
      <c r="B64" s="182"/>
    </row>
    <row r="65" spans="1:2" ht="16.5" customHeight="1">
      <c r="A65" s="181" t="s">
        <v>1268</v>
      </c>
      <c r="B65" s="184">
        <f>SUM(B66:B69)</f>
        <v>0</v>
      </c>
    </row>
    <row r="66" spans="1:2" ht="16.5" customHeight="1">
      <c r="A66" s="183" t="s">
        <v>1443</v>
      </c>
      <c r="B66" s="182"/>
    </row>
    <row r="67" spans="1:2" ht="16.5" customHeight="1">
      <c r="A67" s="183" t="s">
        <v>1444</v>
      </c>
      <c r="B67" s="185"/>
    </row>
    <row r="68" spans="1:2" ht="16.5" customHeight="1">
      <c r="A68" s="183" t="s">
        <v>1445</v>
      </c>
      <c r="B68" s="182"/>
    </row>
    <row r="69" spans="1:2" ht="16.5" customHeight="1">
      <c r="A69" s="183" t="s">
        <v>1016</v>
      </c>
      <c r="B69" s="182"/>
    </row>
  </sheetData>
  <sheetProtection/>
  <mergeCells count="1">
    <mergeCell ref="A1:B1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于妈</cp:lastModifiedBy>
  <cp:lastPrinted>2019-08-08T02:59:24Z</cp:lastPrinted>
  <dcterms:created xsi:type="dcterms:W3CDTF">2018-05-03T07:44:05Z</dcterms:created>
  <dcterms:modified xsi:type="dcterms:W3CDTF">2019-07-29T08:01:00Z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0FC5CE4D4D2E472FA5948934D3AC7ECA</vt:lpwstr>
  </property>
</Properties>
</file>