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1" firstSheet="1" activeTab="8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Print_Area" localSheetId="3">'附件4'!$A$1:$H$27</definedName>
    <definedName name="_Order1" hidden="1">255</definedName>
    <definedName name="_Order2" hidden="1">255</definedName>
    <definedName name="a">#REF!</definedName>
    <definedName name="aaaa">#REF!</definedName>
    <definedName name="bbb">#REF!</definedName>
    <definedName name="ccc">#REF!</definedName>
    <definedName name="DATABASE" hidden="1">'[5]PKx'!$A$1:$AP$622</definedName>
    <definedName name="database2">#REF!</definedName>
    <definedName name="database3">#REF!</definedName>
    <definedName name="fg">#REF!</definedName>
    <definedName name="gxxe2003">'[11]P1012001'!$A$6:$E$117</definedName>
    <definedName name="gxxe20032">'[10]P1012001'!$A$6:$E$117</definedName>
    <definedName name="hhhh">#REF!</definedName>
    <definedName name="kkkk">#REF!</definedName>
    <definedName name="Print_Area_MI">#REF!</definedName>
    <definedName name="zhe">#REF!</definedName>
    <definedName name="啊">#REF!</definedName>
    <definedName name="大多数">'[14]XL4Poppy'!$A$15</definedName>
    <definedName name="大范甘迪环保环保">#REF!</definedName>
    <definedName name="大调动">#REF!</definedName>
    <definedName name="鹅eee">#REF!</definedName>
    <definedName name="饿">#REF!</definedName>
    <definedName name="而二哥">#REF!</definedName>
    <definedName name="飞过海">'[17]XL4Poppy'!$C$4</definedName>
    <definedName name="规划公布日报道">#REF!</definedName>
    <definedName name="呵呵">#REF!</definedName>
    <definedName name="汇率">#REF!</definedName>
    <definedName name="胶">#REF!</definedName>
    <definedName name="结构">#REF!</definedName>
    <definedName name="经7">#REF!</definedName>
    <definedName name="经7退回">#REF!</definedName>
    <definedName name="经二7">#REF!</definedName>
    <definedName name="经二8">#REF!</definedName>
    <definedName name="经一7">#REF!</definedName>
    <definedName name="全额差额比例">'[23]C01-1'!#REF!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脱钩">#REF!</definedName>
    <definedName name="位次d">'[25]四月份月报'!#REF!</definedName>
    <definedName name="先征后返徐2">#REF!</definedName>
    <definedName name="预备费分项目">#REF!</definedName>
    <definedName name="转移支付">#REF!</definedName>
    <definedName name="综合">#REF!</definedName>
    <definedName name="综核">#REF!</definedName>
    <definedName name="전">#REF!</definedName>
    <definedName name="주택사업본부">#REF!</definedName>
    <definedName name="철구사업본부">#REF!</definedName>
    <definedName name="_xlnm.Print_Titles" localSheetId="5">'附件6'!$1:$3</definedName>
  </definedNames>
  <calcPr fullCalcOnLoad="1"/>
</workbook>
</file>

<file path=xl/sharedStrings.xml><?xml version="1.0" encoding="utf-8"?>
<sst xmlns="http://schemas.openxmlformats.org/spreadsheetml/2006/main" count="747" uniqueCount="593">
  <si>
    <t>附件2</t>
  </si>
  <si>
    <t>大寺镇2020年部门收支总体情况表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</si>
  <si>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</si>
  <si>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</si>
  <si>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</si>
  <si>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</si>
  <si>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</si>
  <si>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</si>
  <si>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</si>
  <si>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</si>
  <si>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</si>
  <si>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</si>
  <si>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</si>
  <si>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</si>
  <si>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</si>
  <si>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</si>
  <si>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</si>
  <si>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</si>
  <si>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</si>
  <si>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</si>
  <si>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</si>
  <si>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</si>
  <si>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</si>
  <si>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</si>
  <si>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</si>
  <si>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</si>
  <si>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</si>
  <si>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</si>
  <si>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</si>
  <si>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</si>
  <si>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</si>
  <si>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</si>
  <si>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</si>
  <si>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本  年  收  入  合  计</t>
  </si>
  <si>
    <t xml:space="preserve"> 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</si>
  <si>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</si>
  <si>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</si>
  <si>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</si>
  <si>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</si>
  <si>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</si>
  <si>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</si>
  <si>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</si>
  <si>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注：各部门预算草案中未填列资金的收入、支出栏次不显示。</t>
  </si>
  <si>
    <t>附件3</t>
  </si>
  <si>
    <t>大寺镇2020年部门收入总体情况表</t>
  </si>
  <si>
    <t>总计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</si>
  <si>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</si>
  <si>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</si>
  <si>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</si>
  <si>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</si>
  <si>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</si>
  <si>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</si>
  <si>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</si>
  <si>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上年结转和结余</t>
  </si>
  <si>
    <t>小计</t>
  </si>
  <si>
    <t>财政拨款结转和结余</t>
  </si>
  <si>
    <t>其他结转和结余</t>
  </si>
  <si>
    <t>大寺镇2020年部门支出预算总表</t>
  </si>
  <si>
    <t>功能科目</t>
  </si>
  <si>
    <t>总 计</t>
  </si>
  <si>
    <t>基本支出</t>
  </si>
  <si>
    <t>项目支出</t>
  </si>
  <si>
    <t>经营支出</t>
  </si>
  <si>
    <t>上缴上级                                  支出</t>
  </si>
  <si>
    <t>对附属单位             补助支出</t>
  </si>
  <si>
    <t>其他支出</t>
  </si>
  <si>
    <r>
      <t xml:space="preserve">合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计</t>
    </r>
  </si>
  <si>
    <t>附件5</t>
  </si>
  <si>
    <t>大寺镇2020年财政拨款收支总体情况表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</si>
  <si>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</si>
  <si>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</si>
  <si>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</si>
  <si>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</si>
  <si>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</si>
  <si>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</si>
  <si>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</si>
  <si>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</si>
  <si>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大寺镇2020年一般公共预算支出情况表</t>
  </si>
  <si>
    <t>项目</t>
  </si>
  <si>
    <t>备注</t>
  </si>
  <si>
    <t>合计</t>
  </si>
  <si>
    <t>基本</t>
  </si>
  <si>
    <t>一般公共服务支出</t>
  </si>
  <si>
    <t>　　人大事务</t>
  </si>
  <si>
    <t>　　　　行政运行</t>
  </si>
  <si>
    <t>　　　　一般行政管理事务（人大事务）</t>
  </si>
  <si>
    <t>　　　　人大会议</t>
  </si>
  <si>
    <t>　　　　代表工作</t>
  </si>
  <si>
    <t>　　政协事务</t>
  </si>
  <si>
    <t>　　　　一般行政管理事务</t>
  </si>
  <si>
    <t>　　　　政协会议</t>
  </si>
  <si>
    <t>　　　　参政议政（政协事务）</t>
  </si>
  <si>
    <t>　　政府办公厅（室）及相关机构事务</t>
  </si>
  <si>
    <t>　　　　专项业务活动</t>
  </si>
  <si>
    <t>　　　　法制建设</t>
  </si>
  <si>
    <t>　　　　信访事务</t>
  </si>
  <si>
    <t>　　　　事业运行</t>
  </si>
  <si>
    <t>　　　　其他政府办公厅（室）及相关机构事务支出</t>
  </si>
  <si>
    <t>　　发展与改革事务</t>
  </si>
  <si>
    <t>　　　　其他发展与改革事务支出</t>
  </si>
  <si>
    <t>　　统计信息事务</t>
  </si>
  <si>
    <t>　　　　专项统计业务</t>
  </si>
  <si>
    <t>　　　　专项普查活动</t>
  </si>
  <si>
    <t xml:space="preserve">        统计抽样调查</t>
  </si>
  <si>
    <t>　　财政事务</t>
  </si>
  <si>
    <t>　　　　一般行政管理事务（财政事务）</t>
  </si>
  <si>
    <t>　　　　财政监察</t>
  </si>
  <si>
    <t>　　　　信息化建设</t>
  </si>
  <si>
    <t>　　　　其他财政事务支出</t>
  </si>
  <si>
    <t>　　税收事务</t>
  </si>
  <si>
    <t>　　审计事务</t>
  </si>
  <si>
    <t>　　　　审计业务</t>
  </si>
  <si>
    <t>　　人力资源事务</t>
  </si>
  <si>
    <t>　　　　军队转业干部安置</t>
  </si>
  <si>
    <t>　　　　引进人才费用</t>
  </si>
  <si>
    <t>　　　　公务员考核</t>
  </si>
  <si>
    <t>　　　　公务员招考</t>
  </si>
  <si>
    <t>　　　　其他人力资源事务支出</t>
  </si>
  <si>
    <t>　　纪检监察事务</t>
  </si>
  <si>
    <t>　　　　派驻派出机构</t>
  </si>
  <si>
    <t xml:space="preserve">        其他纪检监察事务支出</t>
  </si>
  <si>
    <t>　　商贸事务</t>
  </si>
  <si>
    <t>　　　　招商引资</t>
  </si>
  <si>
    <t xml:space="preserve">          知识产权事务</t>
  </si>
  <si>
    <t xml:space="preserve">                   专利试点和产业化推进</t>
  </si>
  <si>
    <t>　　工商行政管理事务</t>
  </si>
  <si>
    <t>　　　　工商行政管理专项</t>
  </si>
  <si>
    <t>　　档案事务</t>
  </si>
  <si>
    <t>　　　　其他档案事务支出</t>
  </si>
  <si>
    <t>　　民主党派及工商联事务</t>
  </si>
  <si>
    <t>　　　　一般行政管理事务（民主党派及工商联事务）</t>
  </si>
  <si>
    <t>　　　　其他民主党派及工商联事务支出</t>
  </si>
  <si>
    <t>　　群众团体事务</t>
  </si>
  <si>
    <t>　　　　其他群众团体事务支出</t>
  </si>
  <si>
    <t>　　党委办公厅（室）及相关机构事务</t>
  </si>
  <si>
    <t>　　　　专项业务（党委办公厅（室）及相关机构事务）</t>
  </si>
  <si>
    <t>　　　　其他党委办公厅（室）及相关机构事务支出</t>
  </si>
  <si>
    <t>　　组织事务</t>
  </si>
  <si>
    <t>　　　　一般行政管理事务（组织事务）</t>
  </si>
  <si>
    <t>　　　　其他组织事务支出</t>
  </si>
  <si>
    <t>　　宣传事务</t>
  </si>
  <si>
    <t>　　　　一般行政管理事务（宣传事务）</t>
  </si>
  <si>
    <t>　　　　其他宣传事务支出</t>
  </si>
  <si>
    <t>　　统战事务</t>
  </si>
  <si>
    <t>　　　　一般行政管理事务（统战事务）</t>
  </si>
  <si>
    <t>　　　　其他统战事务支出</t>
  </si>
  <si>
    <t>　　其他共产党事务支出</t>
  </si>
  <si>
    <t>　　　　其他共产党事务支出（其他共产党事务支出）</t>
  </si>
  <si>
    <t xml:space="preserve">    市场监督管理事务</t>
  </si>
  <si>
    <t xml:space="preserve">        其他市场监督管理事务</t>
  </si>
  <si>
    <t>　　其他一般公共服务支出</t>
  </si>
  <si>
    <t>　　　　其他一般公共服务支出</t>
  </si>
  <si>
    <t>公共安全支出</t>
  </si>
  <si>
    <t>　　武装警察</t>
  </si>
  <si>
    <t>　　　　内卫</t>
  </si>
  <si>
    <t>　　　　消防</t>
  </si>
  <si>
    <t>　　　　其他武装警察支出</t>
  </si>
  <si>
    <t>　　公安</t>
  </si>
  <si>
    <t>　　　　治安管理</t>
  </si>
  <si>
    <t>　　　　国内安全保卫</t>
  </si>
  <si>
    <t>　　　　刑事侦查</t>
  </si>
  <si>
    <t>　　　　经济犯罪侦查</t>
  </si>
  <si>
    <t>　　　　禁毒管理</t>
  </si>
  <si>
    <t>　　　　道路交通管理</t>
  </si>
  <si>
    <t>　　　　网络侦控管理</t>
  </si>
  <si>
    <t>　　　　反恐怖</t>
  </si>
  <si>
    <t>　　　　居民身份证管理</t>
  </si>
  <si>
    <t>　　　　拘押收教场所管理</t>
  </si>
  <si>
    <t>　　　　警犬繁育及训养</t>
  </si>
  <si>
    <t>　　　　其他公安支出</t>
  </si>
  <si>
    <t>　　国家安全</t>
  </si>
  <si>
    <t>　　检察</t>
  </si>
  <si>
    <t>　　　　行政运行（检察）</t>
  </si>
  <si>
    <t>　　　　查办和预防职务犯罪</t>
  </si>
  <si>
    <t>　　法院</t>
  </si>
  <si>
    <t>　　　　行政运行（法院）</t>
  </si>
  <si>
    <t>　　　　案件执行</t>
  </si>
  <si>
    <t>　　司法</t>
  </si>
  <si>
    <t>　　　　基层司法业务</t>
  </si>
  <si>
    <t>　　　　普法宣传</t>
  </si>
  <si>
    <t>　　　　律师公证管理</t>
  </si>
  <si>
    <t>　　　　法律援助</t>
  </si>
  <si>
    <t>　　　　社区矫正</t>
  </si>
  <si>
    <t>　　其他公共安全支出</t>
  </si>
  <si>
    <t>　　　　其他公共安全支出</t>
  </si>
  <si>
    <t>教育支出</t>
  </si>
  <si>
    <t>　　教育管理事务</t>
  </si>
  <si>
    <t>　　　　其他教育管理事务支出</t>
  </si>
  <si>
    <t>　　普通教育</t>
  </si>
  <si>
    <t>　　　　学前教育</t>
  </si>
  <si>
    <t>　　　　小学教育</t>
  </si>
  <si>
    <t>　　　　初中教育</t>
  </si>
  <si>
    <t>　　　　高中教育</t>
  </si>
  <si>
    <t>　　　　其他普通教育支出</t>
  </si>
  <si>
    <t>　　职业教育</t>
  </si>
  <si>
    <t>　　　　中专教育</t>
  </si>
  <si>
    <t>　　成人教育</t>
  </si>
  <si>
    <t>　　　　成人中等教育</t>
  </si>
  <si>
    <t>　　　　成人广播电视教育</t>
  </si>
  <si>
    <t>　　　　其他成人教育支出</t>
  </si>
  <si>
    <t>　　广播电视教育</t>
  </si>
  <si>
    <t>　　　　其他广播电视教育支出</t>
  </si>
  <si>
    <t>　　特殊教育</t>
  </si>
  <si>
    <t>　　　　特殊学校教育</t>
  </si>
  <si>
    <t>　　进修及培训</t>
  </si>
  <si>
    <t>　　　　教师进修</t>
  </si>
  <si>
    <t>　　　　干部教育</t>
  </si>
  <si>
    <t>　　　　培训支出</t>
  </si>
  <si>
    <t>　　教育费附加安排的支出</t>
  </si>
  <si>
    <t>　　　　农村中小学校舍建设（教育费附加安排的支出）</t>
  </si>
  <si>
    <t>　　　　城市中小学校舍建设</t>
  </si>
  <si>
    <t>　　　　城市中小学教学设施</t>
  </si>
  <si>
    <t>　　　　其他教育费附加安排的支出</t>
  </si>
  <si>
    <t>　　其他教育支出</t>
  </si>
  <si>
    <t>　　　　其他教育支出</t>
  </si>
  <si>
    <t>科学技术支出</t>
  </si>
  <si>
    <t>　　科学技术管理事务</t>
  </si>
  <si>
    <t>　　　　其他科学技术管理事务支出</t>
  </si>
  <si>
    <t>　　基础研究</t>
  </si>
  <si>
    <t>　　　　专项基础科研</t>
  </si>
  <si>
    <t xml:space="preserve">        应用研究</t>
  </si>
  <si>
    <t xml:space="preserve">                     高科技研究</t>
  </si>
  <si>
    <t>　　技术研究与开发</t>
  </si>
  <si>
    <t>　　　　应用技术研究与开发</t>
  </si>
  <si>
    <t>　　　　产业技术研究与开发</t>
  </si>
  <si>
    <t>　　　　科技成果转化与扩散</t>
  </si>
  <si>
    <t xml:space="preserve">          科技条件与服务</t>
  </si>
  <si>
    <t xml:space="preserve">                    科技条件专项</t>
  </si>
  <si>
    <t>　　科学技术普及</t>
  </si>
  <si>
    <t>　　　　科普活动</t>
  </si>
  <si>
    <t>　　　　其他科学技术普及支出</t>
  </si>
  <si>
    <t xml:space="preserve">   科技交流与合作</t>
  </si>
  <si>
    <t xml:space="preserve">       其他科技交流与合作支出</t>
  </si>
  <si>
    <t xml:space="preserve">   科技重大项目</t>
  </si>
  <si>
    <t xml:space="preserve">       科技重大专项</t>
  </si>
  <si>
    <t>　　其他科学技术支出</t>
  </si>
  <si>
    <t>　　　　科技奖励</t>
  </si>
  <si>
    <t>　　　　其他科学技术支出</t>
  </si>
  <si>
    <t>文化体育与传媒支出</t>
  </si>
  <si>
    <t>　　文化</t>
  </si>
  <si>
    <t>　　　　图书馆</t>
  </si>
  <si>
    <t>　　　　群众文化</t>
  </si>
  <si>
    <t>　　　　文化交流与合作</t>
  </si>
  <si>
    <t>　　　　文化创作与保护</t>
  </si>
  <si>
    <t>　　　　文化市场管理</t>
  </si>
  <si>
    <t>　　　　其他文化支出</t>
  </si>
  <si>
    <t>　　文物</t>
  </si>
  <si>
    <t>　　　　文物保护</t>
  </si>
  <si>
    <t>　　　　博物馆</t>
  </si>
  <si>
    <t>　　体育</t>
  </si>
  <si>
    <t>　　　　体育竞赛</t>
  </si>
  <si>
    <t>　　　　体育场馆</t>
  </si>
  <si>
    <t xml:space="preserve">        群众体育</t>
  </si>
  <si>
    <t>　　新闻出版广播影视</t>
  </si>
  <si>
    <t>　　　　电视</t>
  </si>
  <si>
    <t>　　　　其他新闻出版广播影视支出</t>
  </si>
  <si>
    <t>　　其他文化体育与传媒支出</t>
  </si>
  <si>
    <t>　　　　文化产业发展专项支出</t>
  </si>
  <si>
    <t>社会保障和就业支出</t>
  </si>
  <si>
    <t>　　人力资源和社会保障管理事务</t>
  </si>
  <si>
    <t>　　　　劳动保障监察</t>
  </si>
  <si>
    <t>　　　　就业管理事务</t>
  </si>
  <si>
    <t>　　　　社会保险经办机构</t>
  </si>
  <si>
    <t>　　　　公共就业服务和职业技能鉴定机构</t>
  </si>
  <si>
    <t>　　　　劳动人事争议调解仲裁</t>
  </si>
  <si>
    <t>　　　　其他人力资源和社会保障管理事务支出</t>
  </si>
  <si>
    <t>　　民政管理事务</t>
  </si>
  <si>
    <t>　　　　拥军优属</t>
  </si>
  <si>
    <t>　　　　老龄事务</t>
  </si>
  <si>
    <t>　　　　基层政权和社区建设</t>
  </si>
  <si>
    <t xml:space="preserve">        其他民政管理事务支出</t>
  </si>
  <si>
    <t>　　行政事业单位离退休</t>
  </si>
  <si>
    <t>　　　　未归口管理的行政单位离退休</t>
  </si>
  <si>
    <t>　　　　未归口管理的事业单位离退休</t>
  </si>
  <si>
    <t>　　　　机关事业单位基本养老保险缴费支出</t>
  </si>
  <si>
    <t>　　　　机关事业单位职业年金缴费支出</t>
  </si>
  <si>
    <t>　　　　对机关事业单位基本养老保险基金的补助</t>
  </si>
  <si>
    <t>　　就业补助</t>
  </si>
  <si>
    <t>　　　　就业创业服务补贴</t>
  </si>
  <si>
    <t>　　　　公益性岗位补贴</t>
  </si>
  <si>
    <t>　　　　就业见习补贴</t>
  </si>
  <si>
    <t>　　　　其他就业补助支出</t>
  </si>
  <si>
    <t>　　抚恤</t>
  </si>
  <si>
    <t>　　　　死亡抚恤</t>
  </si>
  <si>
    <t xml:space="preserve">        伤残抚恤</t>
  </si>
  <si>
    <t>　　　　优抚事业单位支出</t>
  </si>
  <si>
    <t>　　　　义务兵优待</t>
  </si>
  <si>
    <t>　　　　农村籍退役士兵老年生活补助</t>
  </si>
  <si>
    <t xml:space="preserve">        其他优抚支出</t>
  </si>
  <si>
    <t>　　退役安置</t>
  </si>
  <si>
    <t>　　　　退役士兵安置</t>
  </si>
  <si>
    <t>　　　　军队移交政府的离退休人员安置</t>
  </si>
  <si>
    <t>　　　　军队移交政府离退休干部管理机构</t>
  </si>
  <si>
    <t xml:space="preserve">        其他退役安置支出</t>
  </si>
  <si>
    <t>　　社会福利</t>
  </si>
  <si>
    <t>　　　　老年福利</t>
  </si>
  <si>
    <t>　　　　殡葬</t>
  </si>
  <si>
    <t>　　　　社会福利事业单位</t>
  </si>
  <si>
    <t>　　残疾人事业</t>
  </si>
  <si>
    <t>　　　　残疾人康复</t>
  </si>
  <si>
    <t>　　　　残疾人就业和扶贫</t>
  </si>
  <si>
    <t>　　　　残疾人体育</t>
  </si>
  <si>
    <t>　　　　其他残疾人事业支出</t>
  </si>
  <si>
    <t xml:space="preserve">    自然灾害生活救助</t>
  </si>
  <si>
    <t xml:space="preserve">        其他自然灾害生活救助支出</t>
  </si>
  <si>
    <t>　　最低生活保障</t>
  </si>
  <si>
    <t>　　　　城市最低生活保障金支出</t>
  </si>
  <si>
    <t xml:space="preserve">        农村最低生活保障金支出</t>
  </si>
  <si>
    <t>　　临时救助</t>
  </si>
  <si>
    <t>　　　  临时救助支出</t>
  </si>
  <si>
    <t>　　　　流浪乞讨人员救助支出</t>
  </si>
  <si>
    <t xml:space="preserve">    特困人员救助供养</t>
  </si>
  <si>
    <t xml:space="preserve">        城市特困人员救助供养支出</t>
  </si>
  <si>
    <t xml:space="preserve">        农村特困人员救助供养支出</t>
  </si>
  <si>
    <t>　其他生活救助</t>
  </si>
  <si>
    <t xml:space="preserve">      其他城市生活救助</t>
  </si>
  <si>
    <t>　　　其他农村生活救助</t>
  </si>
  <si>
    <t>　　财政对基本养老保险基金的补助</t>
  </si>
  <si>
    <t>　　　　财政对城乡居民基本养老保险基金的补助</t>
  </si>
  <si>
    <t>　　其他社会保障和就业支出</t>
  </si>
  <si>
    <t>　　　　其他社会保障和就业支出</t>
  </si>
  <si>
    <t>卫生健康支出</t>
  </si>
  <si>
    <t>　　卫生健康管理事务</t>
  </si>
  <si>
    <t>　　　　机关服务</t>
  </si>
  <si>
    <t>　　　　其他卫生健康管理事务支出</t>
  </si>
  <si>
    <t>　　公立医院</t>
  </si>
  <si>
    <t>　　　　综合医院</t>
  </si>
  <si>
    <t>　　　　中医（民族）医院</t>
  </si>
  <si>
    <t>　　基层医疗卫生机构</t>
  </si>
  <si>
    <t>　　　　城市社区卫生机构</t>
  </si>
  <si>
    <t>　　　　其他基层医疗卫生机构支出</t>
  </si>
  <si>
    <t>　　公共卫生</t>
  </si>
  <si>
    <t>　　　　疾病预防控制机构</t>
  </si>
  <si>
    <t>　　　　卫生监督机构</t>
  </si>
  <si>
    <t>　　　　妇幼保健机构</t>
  </si>
  <si>
    <t>　　　　基本公共卫生服务</t>
  </si>
  <si>
    <t>　　　　其他公共卫生支出</t>
  </si>
  <si>
    <t>　　中医药</t>
  </si>
  <si>
    <t>　　　中医（民族医）要专项</t>
  </si>
  <si>
    <t>　　计划生育事务</t>
  </si>
  <si>
    <t>　　　　计划生育机构</t>
  </si>
  <si>
    <t>　　　　计划生育服务</t>
  </si>
  <si>
    <t>　　　　其他计划生育事务支出</t>
  </si>
  <si>
    <t>　　食品和药品监督管理事务</t>
  </si>
  <si>
    <t>　　　　其他食品和药品监督管理事务支出</t>
  </si>
  <si>
    <t>　　行政事业单位医疗</t>
  </si>
  <si>
    <t>　　　　行政单位医疗</t>
  </si>
  <si>
    <t>　　　　事业单位医疗</t>
  </si>
  <si>
    <t>　　　　公务员医疗补助</t>
  </si>
  <si>
    <t>　　　　其他行政事业单位医疗支出</t>
  </si>
  <si>
    <t>　　财政对基本医疗保险基金的补助</t>
  </si>
  <si>
    <t>　　　　财政对城乡居民基本医疗保险基金的补助</t>
  </si>
  <si>
    <t>　　医疗救助</t>
  </si>
  <si>
    <t>　　　　城乡医疗救助</t>
  </si>
  <si>
    <t>　　　　其他医疗救助支出</t>
  </si>
  <si>
    <t>　　优抚对象医疗</t>
  </si>
  <si>
    <t>　　　　优抚对象医疗补助</t>
  </si>
  <si>
    <t>　　　　其他优抚对象医疗支出</t>
  </si>
  <si>
    <t>　　其他卫生健康支出</t>
  </si>
  <si>
    <t>　　　　其他卫生健康支出</t>
  </si>
  <si>
    <t>节能环保支出</t>
  </si>
  <si>
    <t>　　环境保护管理事务</t>
  </si>
  <si>
    <t>　　　　环境保护宣传</t>
  </si>
  <si>
    <t>　　污染防治</t>
  </si>
  <si>
    <t>　　　　大气</t>
  </si>
  <si>
    <t>　　　　水体</t>
  </si>
  <si>
    <t>　　　　排污费安排的支出</t>
  </si>
  <si>
    <t>　　　　其他污染防治支出</t>
  </si>
  <si>
    <t>　　自然生态保护</t>
  </si>
  <si>
    <t>　　　　农村环境保护</t>
  </si>
  <si>
    <t>　能源节约利用</t>
  </si>
  <si>
    <t>　　　　能源节约利用</t>
  </si>
  <si>
    <t>　　污染减排</t>
  </si>
  <si>
    <t>　　　　环境监测与信息</t>
  </si>
  <si>
    <t>　　　　其他污染减排支出</t>
  </si>
  <si>
    <t>　能源管理事务</t>
  </si>
  <si>
    <t>　　　　能源管理</t>
  </si>
  <si>
    <t>　　其他节能环保支出</t>
  </si>
  <si>
    <t>　　　　其他节能环保支出</t>
  </si>
  <si>
    <t>城乡社区支出</t>
  </si>
  <si>
    <t>　　城乡社区管理事务</t>
  </si>
  <si>
    <t>　　　　城管执法</t>
  </si>
  <si>
    <t>　　　　其他城乡社区管理事务支出</t>
  </si>
  <si>
    <t>　　城乡社区规划与管理</t>
  </si>
  <si>
    <t>　　　　城乡社区规划与管理</t>
  </si>
  <si>
    <t>　　城乡社区公共设施</t>
  </si>
  <si>
    <t>　　　　小城镇基础设施建设</t>
  </si>
  <si>
    <t>　　　　其他城乡社区公共设施支出</t>
  </si>
  <si>
    <t>　　城乡社区环境卫生</t>
  </si>
  <si>
    <t>　　　　城乡社区环境卫生</t>
  </si>
  <si>
    <t>　　建设市场管理与监督</t>
  </si>
  <si>
    <t>　　　　建设市场管理与监督</t>
  </si>
  <si>
    <t>　　其他城乡社区支出</t>
  </si>
  <si>
    <t>　　　　其他城乡社区支出</t>
  </si>
  <si>
    <t>农林水支出</t>
  </si>
  <si>
    <t>　　农业</t>
  </si>
  <si>
    <t>　　　　科技转化与推广服务</t>
  </si>
  <si>
    <t>　　　　病虫害控制</t>
  </si>
  <si>
    <t>　　　　农产品质量安全</t>
  </si>
  <si>
    <t>　　　　执法监管</t>
  </si>
  <si>
    <t>　　　　统计监测与信息服务</t>
  </si>
  <si>
    <t>　　　　农业行业业务管理</t>
  </si>
  <si>
    <t>　　　　防灾救灾</t>
  </si>
  <si>
    <t>　　　　稳定农民收入补贴</t>
  </si>
  <si>
    <t>　　　　农业生产支持补贴</t>
  </si>
  <si>
    <t>　　　　农业组织化与产业化经营</t>
  </si>
  <si>
    <t>　　　　农产品加工与促销</t>
  </si>
  <si>
    <t>　　　　农村社会事业</t>
  </si>
  <si>
    <t>　　　　农业资源保护修复与利用</t>
  </si>
  <si>
    <t>　　　　对高校毕业生到基层任职补助</t>
  </si>
  <si>
    <t>　　　　其他农业支出</t>
  </si>
  <si>
    <t>　　林业</t>
  </si>
  <si>
    <t>　　　　林业事业机构</t>
  </si>
  <si>
    <t>　　　　森林培育</t>
  </si>
  <si>
    <t xml:space="preserve">        防灾减灾</t>
  </si>
  <si>
    <t>　　　　森林资源监测</t>
  </si>
  <si>
    <t>　　　　湿地保护</t>
  </si>
  <si>
    <t>　　水利</t>
  </si>
  <si>
    <t>　　　　水利行业业务管理</t>
  </si>
  <si>
    <t>　　　　水利工程建设</t>
  </si>
  <si>
    <t>　　　　水利工程运行与维护</t>
  </si>
  <si>
    <t>　　　　水资源节约管理与保护</t>
  </si>
  <si>
    <t>　　　　防汛</t>
  </si>
  <si>
    <t>　　　　农田水利</t>
  </si>
  <si>
    <t>　　　　大中型水库移民后期扶持专项支出</t>
  </si>
  <si>
    <t>　　　　水资源费安排的支出</t>
  </si>
  <si>
    <t>　　　　其他水利支出</t>
  </si>
  <si>
    <t>　扶贫</t>
  </si>
  <si>
    <t>　　　　农村基础设施建设</t>
  </si>
  <si>
    <t>　　　    生产发展</t>
  </si>
  <si>
    <t>　　　　其他扶贫指出</t>
  </si>
  <si>
    <t>　　农业综合开发</t>
  </si>
  <si>
    <t>　　　　土地治理</t>
  </si>
  <si>
    <t>　　　　产业化经营</t>
  </si>
  <si>
    <t>　　　　其他农业综合开发支出</t>
  </si>
  <si>
    <t>　　农村综合改革</t>
  </si>
  <si>
    <t>　　　　对村民委员会和村党支部的补助</t>
  </si>
  <si>
    <t xml:space="preserve">        对村集体经济组织的补助</t>
  </si>
  <si>
    <t>　　普惠金融发展支出</t>
  </si>
  <si>
    <t>　　　　农业保险保费补贴</t>
  </si>
  <si>
    <t>　　　　创业担保贷款贴息</t>
  </si>
  <si>
    <t>　　　　其他普惠金融发展支出</t>
  </si>
  <si>
    <t>　　南水北调工程基金及对应专项债务收入安排的支出</t>
  </si>
  <si>
    <t>　　　　南水北调工程建设</t>
  </si>
  <si>
    <t>　　其他农林水支出</t>
  </si>
  <si>
    <t>　　　　其他农林水支出</t>
  </si>
  <si>
    <t>交通运输支出</t>
  </si>
  <si>
    <t>　　公路水路运输</t>
  </si>
  <si>
    <t>　　　　公路养护</t>
  </si>
  <si>
    <t>　　　　公路路政管理</t>
  </si>
  <si>
    <t>　　　　公路和运输安全</t>
  </si>
  <si>
    <t>　　　　公路运输管理</t>
  </si>
  <si>
    <t>　　铁路运输</t>
  </si>
  <si>
    <t>　　　　铁路安全</t>
  </si>
  <si>
    <t>资源勘探信息等支出</t>
  </si>
  <si>
    <t>　　资源勘探开发</t>
  </si>
  <si>
    <t>　　制造业</t>
  </si>
  <si>
    <t xml:space="preserve">                  电气机械及器械制造业</t>
  </si>
  <si>
    <t>　　工业和信息产业监管</t>
  </si>
  <si>
    <t>　　　　其他工业和信息产业监管支出</t>
  </si>
  <si>
    <t>　　安全生产监管</t>
  </si>
  <si>
    <t>　　　　安全监管监察专项</t>
  </si>
  <si>
    <t>　　　　其他安全生产监管支出</t>
  </si>
  <si>
    <t>　　国有资产监管</t>
  </si>
  <si>
    <t>　　　　一般行政管理事务（国有资产监管）</t>
  </si>
  <si>
    <t>　　　　其他国有资产监管支出</t>
  </si>
  <si>
    <t>　　支持中小企业发展和管理支出</t>
  </si>
  <si>
    <t>　　　　中小企业发展专项</t>
  </si>
  <si>
    <t>　　　　其他支持中小企业发展和管理支出</t>
  </si>
  <si>
    <t>　　其他资源勘探信息等支出</t>
  </si>
  <si>
    <t>　　　　技术改造支出</t>
  </si>
  <si>
    <t>　　　　其他资源勘探信息等支出</t>
  </si>
  <si>
    <t>商业服务业等支出</t>
  </si>
  <si>
    <t>　　商业流通事务</t>
  </si>
  <si>
    <t xml:space="preserve">        食品流通安全补贴</t>
  </si>
  <si>
    <t>　　　　其他商业流通事务支出</t>
  </si>
  <si>
    <t>　　旅游业管理与服务支出</t>
  </si>
  <si>
    <t>　　　　一般行政管理事务（旅游业管理与服务支出）</t>
  </si>
  <si>
    <t>　　　　旅游宣传</t>
  </si>
  <si>
    <t>　　　　旅游行业业务管理</t>
  </si>
  <si>
    <t>　　　　其他旅游业管理与服务支出</t>
  </si>
  <si>
    <t>　　涉外发展服务支出</t>
  </si>
  <si>
    <t>　　　　其他涉外发展服务支出</t>
  </si>
  <si>
    <t>　　其他商业服务业等支出</t>
  </si>
  <si>
    <t>　　　　服务业基础设施建设</t>
  </si>
  <si>
    <t>　　　　其他商业服务业等支出</t>
  </si>
  <si>
    <t>援助其他地区支出</t>
  </si>
  <si>
    <t>国土海洋气象等支出</t>
  </si>
  <si>
    <t>　　国土资源事务</t>
  </si>
  <si>
    <t>　　　　国土资源规划及管理</t>
  </si>
  <si>
    <t>　　　　土地资源利用与保护</t>
  </si>
  <si>
    <t>　　　　其他国土资源事务支出</t>
  </si>
  <si>
    <t>　　气象事务</t>
  </si>
  <si>
    <t>　　　　行政运行（气象事务）</t>
  </si>
  <si>
    <t>　　　　气象事业机构</t>
  </si>
  <si>
    <t>　　　　气象服务</t>
  </si>
  <si>
    <t>　　　　其他气象事务支出</t>
  </si>
  <si>
    <t>粮油物资储备支出</t>
  </si>
  <si>
    <t>　　粮油事务</t>
  </si>
  <si>
    <t>　　　　粮食风险基金</t>
  </si>
  <si>
    <t>　　粮油储备</t>
  </si>
  <si>
    <t>　　　　储备粮（油）库建设</t>
  </si>
  <si>
    <t>灾害防治及应急管理支出</t>
  </si>
  <si>
    <t xml:space="preserve">   应急管理事务</t>
  </si>
  <si>
    <t xml:space="preserve">        安全监管</t>
  </si>
  <si>
    <t xml:space="preserve">   消防事务</t>
  </si>
  <si>
    <t xml:space="preserve">        消防应急救援</t>
  </si>
  <si>
    <t xml:space="preserve">   自然灾害救灾及恢复重建支出</t>
  </si>
  <si>
    <t>预备费</t>
  </si>
  <si>
    <t>　　　　预备费</t>
  </si>
  <si>
    <t>债务付息支出</t>
  </si>
  <si>
    <t>　　地方政府一般债务付息支出</t>
  </si>
  <si>
    <t>　　　　地方政府一般债券付息支出</t>
  </si>
  <si>
    <t>　　　　地方政府其他一般债务付息支出</t>
  </si>
  <si>
    <t>附件7</t>
  </si>
  <si>
    <t>大寺镇2020年一般公共预算基本支出情况表</t>
  </si>
  <si>
    <t>项        目</t>
  </si>
  <si>
    <t>预  算  资  金</t>
  </si>
  <si>
    <t>备    注</t>
  </si>
  <si>
    <t>合   计</t>
  </si>
  <si>
    <t>人员经费</t>
  </si>
  <si>
    <t>公用经费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</si>
  <si>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</si>
  <si>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</si>
  <si>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</si>
  <si>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</si>
  <si>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</si>
  <si>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</si>
  <si>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 </t>
  </si>
  <si>
    <t xml:space="preserve">  机关事业单位基本养老保险缴费</t>
  </si>
  <si>
    <t xml:space="preserve">  职业年金缴费 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</si>
  <si>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</si>
  <si>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</si>
  <si>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</si>
  <si>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</si>
  <si>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</si>
  <si>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</si>
  <si>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</si>
  <si>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</si>
  <si>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</si>
  <si>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</si>
  <si>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</si>
  <si>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</si>
  <si>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</si>
  <si>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</si>
  <si>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</si>
  <si>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</si>
  <si>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</si>
  <si>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</si>
  <si>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维修（护）费</t>
    </r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</si>
  <si>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</si>
  <si>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</si>
  <si>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</si>
  <si>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</si>
  <si>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</si>
  <si>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</si>
  <si>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</si>
  <si>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</si>
  <si>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</si>
  <si>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</si>
  <si>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</si>
  <si>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</si>
  <si>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</si>
  <si>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</si>
  <si>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其他商品和服务支出</t>
    </r>
  </si>
  <si>
    <t>对个人和家庭补助支出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</si>
  <si>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离休费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</si>
  <si>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退休费</t>
    </r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</si>
  <si>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</si>
  <si>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</si>
  <si>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</si>
  <si>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</si>
  <si>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医疗补助费</t>
  </si>
  <si>
    <t xml:space="preserve">  助学金</t>
  </si>
  <si>
    <t xml:space="preserve">  奖励金</t>
  </si>
  <si>
    <t xml:space="preserve">  个人农业生产补贴</t>
  </si>
  <si>
    <t xml:space="preserve">  其他对个人和家庭补助支出</t>
  </si>
  <si>
    <t>附件8</t>
  </si>
  <si>
    <t>大寺镇2020年政府性基金预算支出情况表</t>
  </si>
  <si>
    <t>229 其他支出</t>
  </si>
  <si>
    <t>22960 彩票公益金安排的支出</t>
  </si>
  <si>
    <t>2296002 用于社会福利的彩票公益金支出</t>
  </si>
  <si>
    <t>注：本表按支出功能分类填列，明细到类、款、项三级科目。</t>
  </si>
  <si>
    <t>附件10</t>
  </si>
  <si>
    <t>大寺镇2020年一般公共预算“三公”经费支出情况表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</si>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</sst>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* #,##0_$_-;\-* #,##0_$_-;_-* &quot;-&quot;_$_-;_-@_-"/>
    <numFmt numFmtId="179" formatCode="_-&quot;$&quot;* #,##0_-;\-&quot;$&quot;* #,##0_-;_-&quot;$&quot;* &quot;-&quot;_-;_-@_-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_-* #,##0&quot;$&quot;_-;\-* #,##0&quot;$&quot;_-;_-* &quot;-&quot;&quot;$&quot;_-;_-@_-"/>
    <numFmt numFmtId="184" formatCode="0;_琀"/>
    <numFmt numFmtId="185" formatCode="yyyy&quot;年&quot;m&quot;月&quot;d&quot;日&quot;;@"/>
    <numFmt numFmtId="186" formatCode="0.0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0.00_ "/>
    <numFmt numFmtId="190" formatCode=";;"/>
    <numFmt numFmtId="191" formatCode="#,##0.0"/>
    <numFmt numFmtId="192" formatCode="#,##0.0000"/>
    <numFmt numFmtId="193" formatCode="0_ "/>
    <numFmt numFmtId="194" formatCode="0.0_ "/>
    <numFmt numFmtId="195" formatCode="0_);[Red]\(0\)"/>
    <numFmt numFmtId="196" formatCode="#,##0.0_ "/>
    <numFmt numFmtId="197" formatCode="* #,##0.00;* \-#,##0.00;* &quot;&quot;??;@"/>
    <numFmt numFmtId="198" formatCode="#,##0.00_ "/>
    <numFmt numFmtId="199" formatCode="00"/>
  </numFmts>
  <fonts count="7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7"/>
      <name val="楷体_GB2312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21"/>
      <name val="楷体_GB2312"/>
      <family val="0"/>
    </font>
    <font>
      <sz val="12"/>
      <color indexed="2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sz val="10"/>
      <name val="Times New Roman"/>
      <family val="1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8"/>
      <name val="Times New Roman"/>
      <family val="1"/>
    </font>
    <font>
      <b/>
      <sz val="18"/>
      <name val="Arial"/>
      <family val="2"/>
    </font>
    <font>
      <sz val="12"/>
      <color indexed="16"/>
      <name val="宋体"/>
      <family val="0"/>
    </font>
    <font>
      <sz val="10.5"/>
      <color indexed="20"/>
      <name val="宋体"/>
      <family val="0"/>
    </font>
    <font>
      <sz val="7"/>
      <name val="Small Fonts"/>
      <family val="2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Helv"/>
      <family val="2"/>
    </font>
    <font>
      <sz val="8"/>
      <name val="Arial"/>
      <family val="2"/>
    </font>
    <font>
      <sz val="11"/>
      <color indexed="60"/>
      <name val="宋体"/>
      <family val="0"/>
    </font>
    <font>
      <sz val="11"/>
      <name val="ＭＳ Ｐゴシック"/>
      <family val="2"/>
    </font>
    <font>
      <sz val="10.5"/>
      <color indexed="17"/>
      <name val="宋体"/>
      <family val="0"/>
    </font>
    <font>
      <i/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20"/>
      <name val="楷体_GB2312"/>
      <family val="0"/>
    </font>
    <font>
      <b/>
      <i/>
      <sz val="16"/>
      <name val="Helv"/>
      <family val="2"/>
    </font>
    <font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1"/>
      <color indexed="42"/>
      <name val="宋体"/>
      <family val="0"/>
    </font>
    <font>
      <b/>
      <sz val="10"/>
      <name val="Arial"/>
      <family val="2"/>
    </font>
    <font>
      <sz val="12"/>
      <name val="Courier"/>
      <family val="2"/>
    </font>
    <font>
      <sz val="12"/>
      <name val="바탕체"/>
      <family val="3"/>
    </font>
  </fonts>
  <fills count="4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27" fillId="0" borderId="0" applyFont="0" applyFill="0" applyBorder="0" applyAlignment="0" applyProtection="0"/>
    <xf numFmtId="0" fontId="30" fillId="3" borderId="1" applyNumberFormat="0" applyAlignment="0" applyProtection="0"/>
    <xf numFmtId="0" fontId="20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2" borderId="0" applyNumberFormat="0" applyBorder="0" applyAlignment="0" applyProtection="0"/>
    <xf numFmtId="0" fontId="17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177" fontId="33" fillId="0" borderId="0">
      <alignment/>
      <protection/>
    </xf>
    <xf numFmtId="0" fontId="19" fillId="6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11" fillId="7" borderId="0" applyNumberFormat="0" applyBorder="0" applyAlignment="0" applyProtection="0"/>
    <xf numFmtId="41" fontId="27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176" fontId="24" fillId="0" borderId="0" applyFill="0" applyBorder="0" applyAlignment="0">
      <protection/>
    </xf>
    <xf numFmtId="0" fontId="24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0" fillId="2" borderId="0" applyNumberFormat="0" applyBorder="0" applyAlignment="0" applyProtection="0"/>
    <xf numFmtId="0" fontId="17" fillId="9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3" fillId="8" borderId="0" applyNumberFormat="0" applyBorder="0" applyAlignment="0" applyProtection="0"/>
    <xf numFmtId="0" fontId="19" fillId="4" borderId="0" applyNumberFormat="0" applyBorder="0" applyAlignment="0" applyProtection="0"/>
    <xf numFmtId="17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7" fillId="0" borderId="0">
      <alignment vertical="center"/>
      <protection/>
    </xf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3" fillId="12" borderId="0" applyNumberFormat="0" applyBorder="0" applyAlignment="0" applyProtection="0"/>
    <xf numFmtId="0" fontId="1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>
      <alignment horizontal="centerContinuous" vertical="center"/>
      <protection/>
    </xf>
    <xf numFmtId="0" fontId="2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20" fillId="2" borderId="0" applyNumberFormat="0" applyBorder="0" applyAlignment="0" applyProtection="0"/>
    <xf numFmtId="9" fontId="2" fillId="0" borderId="0" applyFont="0" applyFill="0" applyBorder="0" applyAlignment="0" applyProtection="0"/>
    <xf numFmtId="0" fontId="21" fillId="0" borderId="4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9" fontId="2" fillId="0" borderId="0" applyFont="0" applyFill="0" applyBorder="0" applyAlignment="0" applyProtection="0"/>
    <xf numFmtId="0" fontId="20" fillId="2" borderId="0" applyNumberFormat="0" applyBorder="0" applyAlignment="0" applyProtection="0"/>
    <xf numFmtId="0" fontId="23" fillId="14" borderId="0" applyNumberFormat="0" applyBorder="0" applyAlignment="0" applyProtection="0"/>
    <xf numFmtId="0" fontId="19" fillId="4" borderId="0" applyNumberFormat="0" applyBorder="0" applyAlignment="0" applyProtection="0"/>
    <xf numFmtId="0" fontId="40" fillId="0" borderId="5" applyNumberFormat="0" applyFill="0" applyAlignment="0" applyProtection="0"/>
    <xf numFmtId="0" fontId="23" fillId="15" borderId="0" applyNumberFormat="0" applyBorder="0" applyAlignment="0" applyProtection="0"/>
    <xf numFmtId="0" fontId="38" fillId="16" borderId="6" applyNumberFormat="0" applyAlignment="0" applyProtection="0"/>
    <xf numFmtId="0" fontId="2" fillId="0" borderId="0">
      <alignment vertical="center"/>
      <protection/>
    </xf>
    <xf numFmtId="0" fontId="30" fillId="3" borderId="1" applyNumberFormat="0" applyAlignment="0" applyProtection="0"/>
    <xf numFmtId="0" fontId="48" fillId="16" borderId="1" applyNumberFormat="0" applyAlignment="0" applyProtection="0"/>
    <xf numFmtId="0" fontId="17" fillId="13" borderId="0" applyNumberFormat="0" applyBorder="0" applyAlignment="0" applyProtection="0"/>
    <xf numFmtId="0" fontId="32" fillId="17" borderId="7" applyNumberFormat="0" applyAlignment="0" applyProtection="0"/>
    <xf numFmtId="0" fontId="20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4" borderId="0" applyNumberFormat="0" applyBorder="0" applyAlignment="0" applyProtection="0"/>
    <xf numFmtId="179" fontId="27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18" borderId="0" applyNumberFormat="0" applyBorder="0" applyAlignment="0" applyProtection="0"/>
    <xf numFmtId="0" fontId="50" fillId="0" borderId="8" applyNumberFormat="0" applyFill="0" applyAlignment="0" applyProtection="0"/>
    <xf numFmtId="0" fontId="19" fillId="4" borderId="0" applyNumberFormat="0" applyBorder="0" applyAlignment="0" applyProtection="0"/>
    <xf numFmtId="0" fontId="51" fillId="0" borderId="9" applyNumberFormat="0" applyFill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13" borderId="0" applyNumberFormat="0" applyBorder="0" applyAlignment="0" applyProtection="0"/>
    <xf numFmtId="0" fontId="31" fillId="0" borderId="0" applyFont="0" applyFill="0" applyBorder="0" applyAlignment="0" applyProtection="0"/>
    <xf numFmtId="0" fontId="49" fillId="0" borderId="10" applyNumberFormat="0" applyFill="0" applyAlignment="0" applyProtection="0"/>
    <xf numFmtId="0" fontId="20" fillId="2" borderId="0" applyNumberFormat="0" applyBorder="0" applyAlignment="0" applyProtection="0"/>
    <xf numFmtId="0" fontId="54" fillId="19" borderId="0" applyNumberFormat="0" applyBorder="0" applyAlignment="0" applyProtection="0"/>
    <xf numFmtId="0" fontId="17" fillId="6" borderId="0" applyNumberFormat="0" applyBorder="0" applyAlignment="0" applyProtection="0"/>
    <xf numFmtId="0" fontId="23" fillId="20" borderId="0" applyNumberFormat="0" applyBorder="0" applyAlignment="0" applyProtection="0"/>
    <xf numFmtId="0" fontId="20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1" borderId="0" applyNumberFormat="0" applyBorder="0" applyAlignment="0" applyProtection="0"/>
    <xf numFmtId="0" fontId="20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24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20" fillId="2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23" borderId="0" applyNumberFormat="0" applyBorder="0" applyAlignment="0" applyProtection="0"/>
    <xf numFmtId="0" fontId="20" fillId="2" borderId="0" applyNumberFormat="0" applyBorder="0" applyAlignment="0" applyProtection="0"/>
    <xf numFmtId="0" fontId="17" fillId="21" borderId="0" applyNumberFormat="0" applyBorder="0" applyAlignment="0" applyProtection="0"/>
    <xf numFmtId="0" fontId="20" fillId="2" borderId="0" applyNumberFormat="0" applyBorder="0" applyAlignment="0" applyProtection="0"/>
    <xf numFmtId="0" fontId="23" fillId="23" borderId="0" applyNumberFormat="0" applyBorder="0" applyAlignment="0" applyProtection="0"/>
    <xf numFmtId="0" fontId="44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3" fillId="24" borderId="0" applyNumberFormat="0" applyBorder="0" applyAlignment="0" applyProtection="0"/>
    <xf numFmtId="0" fontId="20" fillId="2" borderId="0" applyNumberFormat="0" applyBorder="0" applyAlignment="0" applyProtection="0"/>
    <xf numFmtId="0" fontId="17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0" borderId="0">
      <alignment/>
      <protection/>
    </xf>
    <xf numFmtId="0" fontId="17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11" borderId="0" applyNumberFormat="0" applyBorder="0" applyAlignment="0" applyProtection="0"/>
    <xf numFmtId="0" fontId="20" fillId="2" borderId="0" applyNumberFormat="0" applyBorder="0" applyAlignment="0" applyProtection="0"/>
    <xf numFmtId="0" fontId="19" fillId="6" borderId="0" applyNumberFormat="0" applyBorder="0" applyAlignment="0" applyProtection="0"/>
    <xf numFmtId="0" fontId="17" fillId="6" borderId="0" applyNumberFormat="0" applyBorder="0" applyAlignment="0" applyProtection="0"/>
    <xf numFmtId="0" fontId="26" fillId="13" borderId="0" applyNumberFormat="0" applyBorder="0" applyAlignment="0" applyProtection="0"/>
    <xf numFmtId="0" fontId="17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7" fillId="0" borderId="0">
      <alignment/>
      <protection/>
    </xf>
    <xf numFmtId="0" fontId="17" fillId="9" borderId="0" applyNumberFormat="0" applyBorder="0" applyAlignment="0" applyProtection="0"/>
    <xf numFmtId="0" fontId="11" fillId="27" borderId="0" applyNumberFormat="0" applyBorder="0" applyAlignment="0" applyProtection="0"/>
    <xf numFmtId="0" fontId="20" fillId="2" borderId="0" applyNumberFormat="0" applyBorder="0" applyAlignment="0" applyProtection="0"/>
    <xf numFmtId="0" fontId="17" fillId="2" borderId="0" applyNumberFormat="0" applyBorder="0" applyAlignment="0" applyProtection="0"/>
    <xf numFmtId="0" fontId="61" fillId="0" borderId="4" applyNumberFormat="0" applyFill="0" applyAlignment="0" applyProtection="0"/>
    <xf numFmtId="0" fontId="17" fillId="4" borderId="0" applyNumberFormat="0" applyBorder="0" applyAlignment="0" applyProtection="0"/>
    <xf numFmtId="0" fontId="56" fillId="6" borderId="0" applyNumberFormat="0" applyBorder="0" applyAlignment="0" applyProtection="0"/>
    <xf numFmtId="0" fontId="20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40" fontId="55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62" fillId="2" borderId="0" applyNumberFormat="0" applyBorder="0" applyAlignment="0" applyProtection="0"/>
    <xf numFmtId="0" fontId="17" fillId="16" borderId="0" applyNumberFormat="0" applyBorder="0" applyAlignment="0" applyProtection="0"/>
    <xf numFmtId="0" fontId="20" fillId="13" borderId="0" applyNumberFormat="0" applyBorder="0" applyAlignment="0" applyProtection="0"/>
    <xf numFmtId="43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1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16" borderId="0" applyNumberFormat="0" applyBorder="0" applyAlignment="0" applyProtection="0"/>
    <xf numFmtId="0" fontId="63" fillId="0" borderId="0">
      <alignment/>
      <protection/>
    </xf>
    <xf numFmtId="0" fontId="4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3" borderId="0" applyNumberFormat="0" applyBorder="0" applyAlignment="0" applyProtection="0"/>
    <xf numFmtId="0" fontId="56" fillId="6" borderId="0" applyNumberFormat="0" applyBorder="0" applyAlignment="0" applyProtection="0"/>
    <xf numFmtId="0" fontId="2" fillId="0" borderId="0">
      <alignment/>
      <protection/>
    </xf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21" borderId="0" applyNumberFormat="0" applyBorder="0" applyAlignment="0" applyProtection="0"/>
    <xf numFmtId="0" fontId="2" fillId="0" borderId="0">
      <alignment/>
      <protection/>
    </xf>
    <xf numFmtId="0" fontId="20" fillId="2" borderId="0" applyNumberFormat="0" applyBorder="0" applyAlignment="0" applyProtection="0"/>
    <xf numFmtId="0" fontId="17" fillId="25" borderId="0" applyNumberFormat="0" applyBorder="0" applyAlignment="0" applyProtection="0"/>
    <xf numFmtId="0" fontId="20" fillId="2" borderId="0" applyNumberFormat="0" applyBorder="0" applyAlignment="0" applyProtection="0"/>
    <xf numFmtId="0" fontId="44" fillId="13" borderId="0" applyNumberFormat="0" applyBorder="0" applyAlignment="0" applyProtection="0"/>
    <xf numFmtId="0" fontId="16" fillId="28" borderId="0" applyNumberFormat="0" applyBorder="0" applyAlignment="0" applyProtection="0"/>
    <xf numFmtId="0" fontId="37" fillId="23" borderId="0" applyNumberFormat="0" applyBorder="0" applyAlignment="0" applyProtection="0"/>
    <xf numFmtId="0" fontId="16" fillId="29" borderId="0" applyNumberFormat="0" applyBorder="0" applyAlignment="0" applyProtection="0"/>
    <xf numFmtId="0" fontId="20" fillId="2" borderId="0" applyNumberFormat="0" applyBorder="0" applyAlignment="0" applyProtection="0"/>
    <xf numFmtId="0" fontId="37" fillId="12" borderId="0" applyNumberFormat="0" applyBorder="0" applyAlignment="0" applyProtection="0"/>
    <xf numFmtId="43" fontId="27" fillId="0" borderId="0" applyFont="0" applyFill="0" applyBorder="0" applyAlignment="0" applyProtection="0"/>
    <xf numFmtId="0" fontId="1" fillId="0" borderId="0">
      <alignment/>
      <protection/>
    </xf>
    <xf numFmtId="0" fontId="20" fillId="2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37" fillId="16" borderId="0" applyNumberFormat="0" applyBorder="0" applyAlignment="0" applyProtection="0"/>
    <xf numFmtId="0" fontId="23" fillId="15" borderId="0" applyNumberFormat="0" applyBorder="0" applyAlignment="0" applyProtection="0"/>
    <xf numFmtId="0" fontId="37" fillId="23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19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4" borderId="0" applyNumberFormat="0" applyBorder="0" applyAlignment="0" applyProtection="0"/>
    <xf numFmtId="38" fontId="55" fillId="0" borderId="0" applyFont="0" applyFill="0" applyBorder="0" applyAlignment="0" applyProtection="0"/>
    <xf numFmtId="0" fontId="23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 vertical="center"/>
      <protection/>
    </xf>
    <xf numFmtId="0" fontId="23" fillId="12" borderId="0" applyNumberFormat="0" applyBorder="0" applyAlignment="0" applyProtection="0"/>
    <xf numFmtId="0" fontId="20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54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0" fillId="2" borderId="0" applyNumberFormat="0" applyBorder="0" applyAlignment="0" applyProtection="0"/>
    <xf numFmtId="0" fontId="23" fillId="26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0" fillId="2" borderId="0" applyNumberFormat="0" applyBorder="0" applyAlignment="0" applyProtection="0"/>
    <xf numFmtId="0" fontId="29" fillId="32" borderId="0" applyNumberFormat="0" applyBorder="0" applyAlignment="0" applyProtection="0"/>
    <xf numFmtId="0" fontId="19" fillId="4" borderId="0" applyNumberFormat="0" applyBorder="0" applyAlignment="0" applyProtection="0"/>
    <xf numFmtId="0" fontId="29" fillId="33" borderId="0" applyNumberFormat="0" applyBorder="0" applyAlignment="0" applyProtection="0"/>
    <xf numFmtId="0" fontId="20" fillId="2" borderId="0" applyNumberFormat="0" applyBorder="0" applyAlignment="0" applyProtection="0"/>
    <xf numFmtId="0" fontId="29" fillId="34" borderId="0" applyNumberFormat="0" applyBorder="0" applyAlignment="0" applyProtection="0"/>
    <xf numFmtId="0" fontId="11" fillId="27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22" fillId="6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9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9" fillId="10" borderId="0" applyNumberFormat="0" applyBorder="0" applyAlignment="0" applyProtection="0"/>
    <xf numFmtId="0" fontId="29" fillId="33" borderId="0" applyNumberFormat="0" applyBorder="0" applyAlignment="0" applyProtection="0"/>
    <xf numFmtId="0" fontId="19" fillId="4" borderId="0" applyNumberFormat="0" applyBorder="0" applyAlignment="0" applyProtection="0"/>
    <xf numFmtId="0" fontId="11" fillId="27" borderId="0" applyNumberFormat="0" applyBorder="0" applyAlignment="0" applyProtection="0"/>
    <xf numFmtId="0" fontId="20" fillId="13" borderId="0" applyNumberFormat="0" applyBorder="0" applyAlignment="0" applyProtection="0"/>
    <xf numFmtId="0" fontId="19" fillId="4" borderId="0" applyNumberFormat="0" applyBorder="0" applyAlignment="0" applyProtection="0"/>
    <xf numFmtId="0" fontId="11" fillId="7" borderId="0" applyNumberFormat="0" applyBorder="0" applyAlignment="0" applyProtection="0"/>
    <xf numFmtId="0" fontId="19" fillId="4" borderId="0" applyNumberFormat="0" applyBorder="0" applyAlignment="0" applyProtection="0"/>
    <xf numFmtId="0" fontId="29" fillId="3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9" fillId="38" borderId="0" applyNumberFormat="0" applyBorder="0" applyAlignment="0" applyProtection="0"/>
    <xf numFmtId="0" fontId="11" fillId="27" borderId="0" applyNumberFormat="0" applyBorder="0" applyAlignment="0" applyProtection="0"/>
    <xf numFmtId="41" fontId="33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1" fillId="32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 vertical="center"/>
      <protection/>
    </xf>
    <xf numFmtId="0" fontId="29" fillId="32" borderId="0" applyNumberFormat="0" applyBorder="0" applyAlignment="0" applyProtection="0"/>
    <xf numFmtId="0" fontId="20" fillId="13" borderId="0" applyNumberFormat="0" applyBorder="0" applyAlignment="0" applyProtection="0"/>
    <xf numFmtId="0" fontId="29" fillId="39" borderId="0" applyNumberFormat="0" applyBorder="0" applyAlignment="0" applyProtection="0"/>
    <xf numFmtId="0" fontId="11" fillId="27" borderId="0" applyNumberFormat="0" applyBorder="0" applyAlignment="0" applyProtection="0"/>
    <xf numFmtId="0" fontId="19" fillId="4" borderId="0" applyNumberFormat="0" applyBorder="0" applyAlignment="0" applyProtection="0"/>
    <xf numFmtId="0" fontId="11" fillId="40" borderId="0" applyNumberFormat="0" applyBorder="0" applyAlignment="0" applyProtection="0"/>
    <xf numFmtId="0" fontId="19" fillId="4" borderId="0" applyNumberFormat="0" applyBorder="0" applyAlignment="0" applyProtection="0"/>
    <xf numFmtId="0" fontId="26" fillId="13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176" fontId="24" fillId="0" borderId="0" applyFill="0" applyBorder="0" applyAlignment="0">
      <protection/>
    </xf>
    <xf numFmtId="0" fontId="48" fillId="9" borderId="1" applyNumberFormat="0" applyAlignment="0" applyProtection="0"/>
    <xf numFmtId="0" fontId="2" fillId="0" borderId="0">
      <alignment/>
      <protection/>
    </xf>
    <xf numFmtId="0" fontId="43" fillId="3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7" fillId="17" borderId="7" applyNumberFormat="0" applyAlignment="0" applyProtection="0"/>
    <xf numFmtId="0" fontId="19" fillId="4" borderId="0" applyNumberFormat="0" applyBorder="0" applyAlignment="0" applyProtection="0"/>
    <xf numFmtId="0" fontId="58" fillId="0" borderId="0" applyProtection="0">
      <alignment vertical="center"/>
    </xf>
    <xf numFmtId="0" fontId="6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 vertical="center"/>
      <protection/>
    </xf>
    <xf numFmtId="0" fontId="24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19" fillId="4" borderId="0" applyNumberFormat="0" applyBorder="0" applyAlignment="0" applyProtection="0"/>
    <xf numFmtId="41" fontId="27" fillId="0" borderId="0" applyFont="0" applyFill="0" applyBorder="0" applyAlignment="0" applyProtection="0"/>
    <xf numFmtId="0" fontId="55" fillId="0" borderId="0" applyFont="0" applyFill="0" applyBorder="0" applyAlignment="0" applyProtection="0"/>
    <xf numFmtId="177" fontId="33" fillId="0" borderId="0">
      <alignment/>
      <protection/>
    </xf>
    <xf numFmtId="180" fontId="27" fillId="0" borderId="0" applyFont="0" applyFill="0" applyBorder="0" applyAlignment="0" applyProtection="0"/>
    <xf numFmtId="0" fontId="20" fillId="2" borderId="0" applyNumberFormat="0" applyBorder="0" applyAlignment="0" applyProtection="0"/>
    <xf numFmtId="181" fontId="33" fillId="0" borderId="0">
      <alignment/>
      <protection/>
    </xf>
    <xf numFmtId="0" fontId="20" fillId="2" borderId="0" applyNumberFormat="0" applyBorder="0" applyAlignment="0" applyProtection="0"/>
    <xf numFmtId="0" fontId="2" fillId="0" borderId="0">
      <alignment/>
      <protection/>
    </xf>
    <xf numFmtId="0" fontId="64" fillId="0" borderId="0" applyProtection="0">
      <alignment/>
    </xf>
    <xf numFmtId="182" fontId="33" fillId="0" borderId="0">
      <alignment/>
      <protection/>
    </xf>
    <xf numFmtId="0" fontId="23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13" borderId="0" applyNumberFormat="0" applyBorder="0" applyAlignment="0" applyProtection="0"/>
    <xf numFmtId="2" fontId="64" fillId="0" borderId="0" applyProtection="0">
      <alignment/>
    </xf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38" fontId="53" fillId="16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4" applyNumberFormat="0" applyFill="0" applyAlignment="0" applyProtection="0"/>
    <xf numFmtId="0" fontId="59" fillId="0" borderId="11" applyNumberFormat="0" applyAlignment="0" applyProtection="0"/>
    <xf numFmtId="0" fontId="59" fillId="0" borderId="12">
      <alignment horizontal="left" vertical="center"/>
      <protection/>
    </xf>
    <xf numFmtId="0" fontId="60" fillId="0" borderId="13" applyNumberFormat="0" applyFill="0" applyAlignment="0" applyProtection="0"/>
    <xf numFmtId="0" fontId="42" fillId="0" borderId="0" applyProtection="0">
      <alignment/>
    </xf>
    <xf numFmtId="0" fontId="59" fillId="0" borderId="0" applyProtection="0">
      <alignment/>
    </xf>
    <xf numFmtId="10" fontId="53" fillId="9" borderId="14" applyNumberFormat="0" applyBorder="0" applyAlignment="0" applyProtection="0"/>
    <xf numFmtId="0" fontId="19" fillId="4" borderId="0" applyNumberFormat="0" applyBorder="0" applyAlignment="0" applyProtection="0"/>
    <xf numFmtId="0" fontId="30" fillId="3" borderId="1" applyNumberFormat="0" applyAlignment="0" applyProtection="0"/>
    <xf numFmtId="0" fontId="20" fillId="2" borderId="0" applyNumberFormat="0" applyBorder="0" applyAlignment="0" applyProtection="0"/>
    <xf numFmtId="0" fontId="32" fillId="17" borderId="7" applyNumberFormat="0" applyAlignment="0" applyProtection="0"/>
    <xf numFmtId="0" fontId="50" fillId="0" borderId="8" applyNumberFormat="0" applyFill="0" applyAlignment="0" applyProtection="0"/>
    <xf numFmtId="9" fontId="36" fillId="0" borderId="0" applyFont="0" applyFill="0" applyBorder="0" applyAlignment="0" applyProtection="0"/>
    <xf numFmtId="37" fontId="45" fillId="0" borderId="0">
      <alignment/>
      <protection/>
    </xf>
    <xf numFmtId="0" fontId="19" fillId="4" borderId="0" applyNumberFormat="0" applyBorder="0" applyAlignment="0" applyProtection="0"/>
    <xf numFmtId="0" fontId="20" fillId="13" borderId="0" applyNumberFormat="0" applyBorder="0" applyAlignment="0" applyProtection="0"/>
    <xf numFmtId="0" fontId="52" fillId="0" borderId="0">
      <alignment/>
      <protection/>
    </xf>
    <xf numFmtId="0" fontId="19" fillId="4" borderId="0" applyNumberFormat="0" applyBorder="0" applyAlignment="0" applyProtection="0"/>
    <xf numFmtId="0" fontId="41" fillId="0" borderId="0">
      <alignment/>
      <protection/>
    </xf>
    <xf numFmtId="0" fontId="20" fillId="2" borderId="0" applyNumberFormat="0" applyBorder="0" applyAlignment="0" applyProtection="0"/>
    <xf numFmtId="0" fontId="17" fillId="11" borderId="2" applyNumberFormat="0" applyFont="0" applyAlignment="0" applyProtection="0"/>
    <xf numFmtId="0" fontId="19" fillId="4" borderId="0" applyNumberFormat="0" applyBorder="0" applyAlignment="0" applyProtection="0"/>
    <xf numFmtId="0" fontId="38" fillId="9" borderId="6" applyNumberFormat="0" applyAlignment="0" applyProtection="0"/>
    <xf numFmtId="10" fontId="27" fillId="0" borderId="0" applyFont="0" applyFill="0" applyBorder="0" applyAlignment="0" applyProtection="0"/>
    <xf numFmtId="0" fontId="19" fillId="4" borderId="0" applyNumberFormat="0" applyBorder="0" applyAlignment="0" applyProtection="0"/>
    <xf numFmtId="1" fontId="27" fillId="0" borderId="0">
      <alignment/>
      <protection/>
    </xf>
    <xf numFmtId="0" fontId="20" fillId="2" borderId="0" applyNumberFormat="0" applyBorder="0" applyAlignment="0" applyProtection="0"/>
    <xf numFmtId="0" fontId="2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4" fillId="0" borderId="15" applyProtection="0">
      <alignment/>
    </xf>
    <xf numFmtId="0" fontId="46" fillId="0" borderId="0" applyNumberFormat="0" applyFill="0" applyBorder="0" applyAlignment="0" applyProtection="0"/>
    <xf numFmtId="0" fontId="20" fillId="13" borderId="0" applyNumberFormat="0" applyBorder="0" applyAlignment="0" applyProtection="0"/>
    <xf numFmtId="9" fontId="68" fillId="0" borderId="0" applyFont="0" applyFill="0" applyBorder="0" applyAlignment="0" applyProtection="0"/>
    <xf numFmtId="0" fontId="20" fillId="2" borderId="0" applyNumberFormat="0" applyBorder="0" applyAlignment="0" applyProtection="0"/>
    <xf numFmtId="9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47" fillId="0" borderId="3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6" fillId="13" borderId="0" applyNumberFormat="0" applyBorder="0" applyAlignment="0" applyProtection="0"/>
    <xf numFmtId="0" fontId="40" fillId="0" borderId="5" applyNumberFormat="0" applyFill="0" applyAlignment="0" applyProtection="0"/>
    <xf numFmtId="0" fontId="20" fillId="2" borderId="0" applyNumberFormat="0" applyBorder="0" applyAlignment="0" applyProtection="0"/>
    <xf numFmtId="43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8" fillId="4" borderId="0" applyNumberFormat="0" applyBorder="0" applyAlignment="0" applyProtection="0"/>
    <xf numFmtId="0" fontId="25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62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6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13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43" fillId="40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19" fillId="4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13" borderId="0" applyNumberFormat="0" applyBorder="0" applyAlignment="0" applyProtection="0"/>
    <xf numFmtId="0" fontId="19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2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19" fillId="4" borderId="0" applyNumberFormat="0" applyBorder="0" applyAlignment="0" applyProtection="0"/>
    <xf numFmtId="0" fontId="20" fillId="13" borderId="0" applyNumberFormat="0" applyBorder="0" applyAlignment="0" applyProtection="0"/>
    <xf numFmtId="0" fontId="43" fillId="3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16" fillId="43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3" fillId="3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6" fillId="2" borderId="0" applyNumberFormat="0" applyBorder="0" applyAlignment="0" applyProtection="0"/>
    <xf numFmtId="0" fontId="50" fillId="0" borderId="8" applyNumberFormat="0" applyFill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Protection="0">
      <alignment vertical="center"/>
    </xf>
    <xf numFmtId="0" fontId="19" fillId="4" borderId="0" applyNumberFormat="0" applyBorder="0" applyAlignment="0" applyProtection="0"/>
    <xf numFmtId="0" fontId="66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2" fillId="44" borderId="0" applyNumberFormat="0" applyBorder="0" applyAlignment="0" applyProtection="0"/>
    <xf numFmtId="0" fontId="20" fillId="13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19" fillId="4" borderId="0" applyNumberFormat="0" applyBorder="0" applyAlignment="0" applyProtection="0"/>
    <xf numFmtId="0" fontId="62" fillId="2" borderId="0" applyNumberFormat="0" applyBorder="0" applyAlignment="0" applyProtection="0"/>
    <xf numFmtId="0" fontId="20" fillId="13" borderId="0" applyNumberFormat="0" applyBorder="0" applyAlignment="0" applyProtection="0"/>
    <xf numFmtId="43" fontId="2" fillId="0" borderId="0" applyFont="0" applyFill="0" applyBorder="0" applyAlignment="0" applyProtection="0"/>
    <xf numFmtId="0" fontId="43" fillId="37" borderId="0" applyNumberFormat="0" applyBorder="0" applyAlignment="0" applyProtection="0"/>
    <xf numFmtId="0" fontId="19" fillId="4" borderId="0" applyNumberFormat="0" applyBorder="0" applyAlignment="0" applyProtection="0"/>
    <xf numFmtId="0" fontId="20" fillId="13" borderId="0" applyNumberFormat="0" applyBorder="0" applyAlignment="0" applyProtection="0"/>
    <xf numFmtId="0" fontId="23" fillId="18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4" fillId="2" borderId="0" applyNumberFormat="0" applyBorder="0" applyAlignment="0" applyProtection="0"/>
    <xf numFmtId="0" fontId="26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" fillId="0" borderId="0">
      <alignment/>
      <protection/>
    </xf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2" fillId="2" borderId="0" applyNumberFormat="0" applyBorder="0" applyAlignment="0" applyProtection="0"/>
    <xf numFmtId="0" fontId="44" fillId="13" borderId="0" applyNumberFormat="0" applyBorder="0" applyAlignment="0" applyProtection="0"/>
    <xf numFmtId="0" fontId="20" fillId="2" borderId="0" applyNumberFormat="0" applyBorder="0" applyAlignment="0" applyProtection="0"/>
    <xf numFmtId="0" fontId="62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4" borderId="0" applyNumberFormat="0" applyBorder="0" applyAlignment="0" applyProtection="0"/>
    <xf numFmtId="0" fontId="2" fillId="0" borderId="0">
      <alignment vertical="center"/>
      <protection/>
    </xf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1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6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62" fillId="2" borderId="0" applyNumberFormat="0" applyBorder="0" applyAlignment="0" applyProtection="0"/>
    <xf numFmtId="0" fontId="2" fillId="0" borderId="0">
      <alignment/>
      <protection/>
    </xf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5" fillId="0" borderId="0" applyFont="0" applyFill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2" fillId="6" borderId="0" applyNumberFormat="0" applyBorder="0" applyAlignment="0" applyProtection="0"/>
    <xf numFmtId="0" fontId="62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19" fillId="4" borderId="0" applyNumberFormat="0" applyBorder="0" applyAlignment="0" applyProtection="0"/>
    <xf numFmtId="0" fontId="2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4" borderId="0" applyNumberFormat="0" applyBorder="0" applyAlignment="0" applyProtection="0"/>
    <xf numFmtId="0" fontId="7" fillId="0" borderId="0">
      <alignment vertical="center"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2" fillId="44" borderId="0" applyNumberFormat="0" applyBorder="0" applyAlignment="0" applyProtection="0"/>
    <xf numFmtId="0" fontId="22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11" borderId="2" applyNumberFormat="0" applyFont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4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56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2" fillId="4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Protection="0">
      <alignment vertical="center"/>
    </xf>
    <xf numFmtId="0" fontId="34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2" fillId="6" borderId="0" applyNumberFormat="0" applyBorder="0" applyAlignment="0" applyProtection="0"/>
    <xf numFmtId="0" fontId="19" fillId="4" borderId="0" applyNumberFormat="0" applyBorder="0" applyAlignment="0" applyProtection="0"/>
    <xf numFmtId="1" fontId="1" fillId="0" borderId="14">
      <alignment vertical="center"/>
      <protection locked="0"/>
    </xf>
    <xf numFmtId="0" fontId="19" fillId="4" borderId="0" applyNumberFormat="0" applyBorder="0" applyAlignment="0" applyProtection="0"/>
    <xf numFmtId="0" fontId="22" fillId="4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6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3" fillId="24" borderId="0" applyNumberFormat="0" applyBorder="0" applyAlignment="0" applyProtection="0"/>
    <xf numFmtId="0" fontId="19" fillId="4" borderId="0" applyNumberFormat="0" applyBorder="0" applyAlignment="0" applyProtection="0"/>
    <xf numFmtId="0" fontId="38" fillId="16" borderId="6" applyNumberFormat="0" applyAlignment="0" applyProtection="0"/>
    <xf numFmtId="0" fontId="22" fillId="4" borderId="0" applyNumberFormat="0" applyBorder="0" applyAlignment="0" applyProtection="0"/>
    <xf numFmtId="0" fontId="19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83" fontId="31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43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1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84" fontId="6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51" fillId="0" borderId="9" applyNumberFormat="0" applyFill="0" applyAlignment="0" applyProtection="0"/>
    <xf numFmtId="185" fontId="68" fillId="0" borderId="0" applyFont="0" applyFill="0" applyBorder="0" applyAlignment="0" applyProtection="0"/>
    <xf numFmtId="0" fontId="48" fillId="16" borderId="1" applyNumberFormat="0" applyAlignment="0" applyProtection="0"/>
    <xf numFmtId="0" fontId="28" fillId="0" borderId="0" applyNumberFormat="0" applyFill="0" applyBorder="0" applyAlignment="0" applyProtection="0"/>
    <xf numFmtId="178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33" fillId="0" borderId="0">
      <alignment/>
      <protection/>
    </xf>
    <xf numFmtId="43" fontId="3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>
      <alignment/>
      <protection/>
    </xf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0" fillId="3" borderId="1" applyNumberFormat="0" applyAlignment="0" applyProtection="0"/>
    <xf numFmtId="0" fontId="69" fillId="0" borderId="0">
      <alignment/>
      <protection/>
    </xf>
    <xf numFmtId="186" fontId="1" fillId="0" borderId="14">
      <alignment vertical="center"/>
      <protection locked="0"/>
    </xf>
    <xf numFmtId="0" fontId="27" fillId="0" borderId="0">
      <alignment/>
      <protection/>
    </xf>
    <xf numFmtId="0" fontId="70" fillId="0" borderId="0">
      <alignment/>
      <protection/>
    </xf>
    <xf numFmtId="0" fontId="27" fillId="0" borderId="0">
      <alignment/>
      <protection/>
    </xf>
  </cellStyleXfs>
  <cellXfs count="172">
    <xf numFmtId="0" fontId="0" fillId="0" borderId="0" xfId="0" applyAlignment="1">
      <alignment/>
    </xf>
    <xf numFmtId="0" fontId="2" fillId="0" borderId="0" xfId="172">
      <alignment/>
      <protection/>
    </xf>
    <xf numFmtId="0" fontId="3" fillId="0" borderId="0" xfId="0" applyFont="1" applyAlignment="1">
      <alignment/>
    </xf>
    <xf numFmtId="0" fontId="4" fillId="0" borderId="0" xfId="172" applyFont="1" applyAlignment="1">
      <alignment vertical="center"/>
      <protection/>
    </xf>
    <xf numFmtId="0" fontId="4" fillId="0" borderId="0" xfId="172" applyFont="1" applyAlignment="1">
      <alignment horizontal="center" vertical="center"/>
      <protection/>
    </xf>
    <xf numFmtId="0" fontId="5" fillId="0" borderId="0" xfId="172" applyFont="1">
      <alignment/>
      <protection/>
    </xf>
    <xf numFmtId="0" fontId="5" fillId="0" borderId="0" xfId="172" applyFont="1" applyAlignment="1">
      <alignment horizontal="right"/>
      <protection/>
    </xf>
    <xf numFmtId="0" fontId="5" fillId="0" borderId="14" xfId="172" applyFont="1" applyBorder="1" applyAlignment="1">
      <alignment horizontal="center" vertical="center"/>
      <protection/>
    </xf>
    <xf numFmtId="0" fontId="5" fillId="0" borderId="14" xfId="172" applyFont="1" applyBorder="1" applyAlignment="1">
      <alignment horizontal="center" vertical="center" wrapText="1"/>
      <protection/>
    </xf>
    <xf numFmtId="0" fontId="2" fillId="0" borderId="0" xfId="172" applyBorder="1">
      <alignment/>
      <protection/>
    </xf>
    <xf numFmtId="0" fontId="5" fillId="0" borderId="0" xfId="172" applyFont="1" applyBorder="1" applyAlignment="1">
      <alignment horizontal="center" vertical="center" wrapText="1"/>
      <protection/>
    </xf>
    <xf numFmtId="189" fontId="5" fillId="0" borderId="14" xfId="0" applyNumberFormat="1" applyFont="1" applyFill="1" applyBorder="1" applyAlignment="1">
      <alignment horizontal="center" vertical="center"/>
    </xf>
    <xf numFmtId="0" fontId="5" fillId="0" borderId="0" xfId="172" applyFont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2" fillId="0" borderId="0" xfId="279" applyFont="1" applyFill="1" applyAlignment="1">
      <alignment/>
      <protection/>
    </xf>
    <xf numFmtId="0" fontId="6" fillId="0" borderId="0" xfId="279" applyNumberFormat="1" applyFont="1" applyFill="1" applyAlignment="1" applyProtection="1">
      <alignment horizontal="centerContinuous" vertical="top"/>
      <protection/>
    </xf>
    <xf numFmtId="0" fontId="6" fillId="0" borderId="0" xfId="279" applyFont="1" applyFill="1" applyAlignment="1">
      <alignment horizontal="center" vertical="top"/>
      <protection/>
    </xf>
    <xf numFmtId="0" fontId="2" fillId="0" borderId="0" xfId="279" applyFont="1" applyFill="1" applyAlignment="1">
      <alignment horizontal="right"/>
      <protection/>
    </xf>
    <xf numFmtId="0" fontId="2" fillId="0" borderId="14" xfId="279" applyNumberFormat="1" applyFont="1" applyFill="1" applyBorder="1" applyAlignment="1" applyProtection="1">
      <alignment horizontal="center" vertical="center" wrapText="1"/>
      <protection/>
    </xf>
    <xf numFmtId="0" fontId="2" fillId="0" borderId="14" xfId="279" applyFont="1" applyFill="1" applyBorder="1" applyAlignment="1">
      <alignment horizontal="centerContinuous" vertical="center"/>
      <protection/>
    </xf>
    <xf numFmtId="0" fontId="2" fillId="0" borderId="14" xfId="279" applyNumberFormat="1" applyFont="1" applyFill="1" applyBorder="1" applyAlignment="1" applyProtection="1">
      <alignment horizontal="center" vertical="center"/>
      <protection/>
    </xf>
    <xf numFmtId="0" fontId="2" fillId="0" borderId="0" xfId="279" applyFont="1" applyFill="1" applyAlignment="1">
      <alignment horizontal="center" vertical="center"/>
      <protection/>
    </xf>
    <xf numFmtId="190" fontId="2" fillId="0" borderId="14" xfId="279" applyNumberFormat="1" applyFont="1" applyFill="1" applyBorder="1" applyAlignment="1" applyProtection="1">
      <alignment horizontal="center" vertical="center" wrapText="1"/>
      <protection/>
    </xf>
    <xf numFmtId="191" fontId="2" fillId="0" borderId="14" xfId="279" applyNumberFormat="1" applyFont="1" applyFill="1" applyBorder="1" applyAlignment="1" applyProtection="1">
      <alignment horizontal="right" vertical="center" wrapText="1"/>
      <protection/>
    </xf>
    <xf numFmtId="192" fontId="2" fillId="0" borderId="14" xfId="279" applyNumberFormat="1" applyFont="1" applyFill="1" applyBorder="1" applyAlignment="1" applyProtection="1">
      <alignment horizontal="center" vertical="center"/>
      <protection/>
    </xf>
    <xf numFmtId="190" fontId="8" fillId="45" borderId="14" xfId="279" applyNumberFormat="1" applyFont="1" applyFill="1" applyBorder="1" applyAlignment="1" applyProtection="1">
      <alignment horizontal="left" vertical="center" wrapText="1"/>
      <protection/>
    </xf>
    <xf numFmtId="191" fontId="8" fillId="45" borderId="14" xfId="279" applyNumberFormat="1" applyFont="1" applyFill="1" applyBorder="1" applyAlignment="1" applyProtection="1">
      <alignment horizontal="right" vertical="center" wrapText="1"/>
      <protection/>
    </xf>
    <xf numFmtId="192" fontId="2" fillId="45" borderId="14" xfId="279" applyNumberFormat="1" applyFont="1" applyFill="1" applyBorder="1" applyAlignment="1" applyProtection="1">
      <alignment horizontal="center" vertical="center"/>
      <protection/>
    </xf>
    <xf numFmtId="0" fontId="7" fillId="0" borderId="0" xfId="279" applyFont="1" applyFill="1" applyAlignment="1">
      <alignment horizontal="center" vertical="center"/>
      <protection/>
    </xf>
    <xf numFmtId="190" fontId="2" fillId="0" borderId="14" xfId="279" applyNumberFormat="1" applyFont="1" applyFill="1" applyBorder="1" applyAlignment="1" applyProtection="1">
      <alignment horizontal="left" vertical="center" wrapText="1"/>
      <protection/>
    </xf>
    <xf numFmtId="191" fontId="2" fillId="45" borderId="14" xfId="279" applyNumberFormat="1" applyFont="1" applyFill="1" applyBorder="1" applyAlignment="1" applyProtection="1">
      <alignment horizontal="right" vertical="center" wrapText="1"/>
      <protection/>
    </xf>
    <xf numFmtId="0" fontId="2" fillId="0" borderId="0" xfId="279" applyNumberFormat="1" applyFont="1" applyFill="1" applyAlignment="1" applyProtection="1">
      <alignment horizontal="left" vertical="center"/>
      <protection/>
    </xf>
    <xf numFmtId="0" fontId="9" fillId="0" borderId="0" xfId="270" applyFont="1" applyFill="1" applyAlignment="1">
      <alignment vertical="center"/>
      <protection/>
    </xf>
    <xf numFmtId="0" fontId="2" fillId="4" borderId="0" xfId="270" applyFont="1" applyFill="1" applyAlignment="1">
      <alignment vertical="center"/>
      <protection/>
    </xf>
    <xf numFmtId="0" fontId="2" fillId="46" borderId="0" xfId="270" applyFont="1" applyFill="1" applyAlignment="1">
      <alignment vertical="center"/>
      <protection/>
    </xf>
    <xf numFmtId="0" fontId="2" fillId="45" borderId="0" xfId="270" applyFont="1" applyFill="1" applyAlignment="1">
      <alignment vertical="center"/>
      <protection/>
    </xf>
    <xf numFmtId="0" fontId="8" fillId="45" borderId="0" xfId="270" applyFont="1" applyFill="1" applyAlignment="1">
      <alignment vertical="center"/>
      <protection/>
    </xf>
    <xf numFmtId="0" fontId="2" fillId="0" borderId="0" xfId="0" applyFont="1" applyFill="1" applyAlignment="1">
      <alignment/>
    </xf>
    <xf numFmtId="0" fontId="2" fillId="0" borderId="0" xfId="270" applyFont="1" applyFill="1" applyAlignment="1">
      <alignment vertical="center"/>
      <protection/>
    </xf>
    <xf numFmtId="189" fontId="2" fillId="0" borderId="0" xfId="270" applyNumberFormat="1" applyFont="1" applyFill="1" applyAlignment="1">
      <alignment horizontal="center" vertical="center"/>
      <protection/>
    </xf>
    <xf numFmtId="193" fontId="2" fillId="0" borderId="0" xfId="270" applyNumberFormat="1" applyFont="1" applyFill="1" applyAlignment="1">
      <alignment horizontal="center" vertical="center"/>
      <protection/>
    </xf>
    <xf numFmtId="0" fontId="8" fillId="0" borderId="0" xfId="270" applyFont="1" applyFill="1" applyAlignment="1">
      <alignment horizontal="left" vertical="center"/>
      <protection/>
    </xf>
    <xf numFmtId="0" fontId="10" fillId="0" borderId="0" xfId="270" applyFont="1" applyFill="1" applyAlignment="1">
      <alignment horizontal="center" vertical="center"/>
      <protection/>
    </xf>
    <xf numFmtId="0" fontId="9" fillId="0" borderId="14" xfId="859" applyFont="1" applyFill="1" applyBorder="1" applyAlignment="1">
      <alignment horizontal="center" vertical="center"/>
      <protection/>
    </xf>
    <xf numFmtId="189" fontId="9" fillId="0" borderId="18" xfId="859" applyNumberFormat="1" applyFont="1" applyFill="1" applyBorder="1" applyAlignment="1">
      <alignment horizontal="center" vertical="center" wrapText="1"/>
      <protection/>
    </xf>
    <xf numFmtId="189" fontId="9" fillId="0" borderId="18" xfId="859" applyNumberFormat="1" applyFont="1" applyFill="1" applyBorder="1" applyAlignment="1">
      <alignment horizontal="center" vertical="center"/>
      <protection/>
    </xf>
    <xf numFmtId="189" fontId="9" fillId="0" borderId="19" xfId="859" applyNumberFormat="1" applyFont="1" applyFill="1" applyBorder="1" applyAlignment="1">
      <alignment horizontal="center" vertical="center"/>
      <protection/>
    </xf>
    <xf numFmtId="0" fontId="9" fillId="0" borderId="16" xfId="270" applyFont="1" applyFill="1" applyBorder="1" applyAlignment="1">
      <alignment horizontal="center" vertical="center" wrapText="1"/>
      <protection/>
    </xf>
    <xf numFmtId="0" fontId="9" fillId="0" borderId="20" xfId="859" applyFont="1" applyFill="1" applyBorder="1" applyAlignment="1">
      <alignment horizontal="center" vertical="center"/>
      <protection/>
    </xf>
    <xf numFmtId="189" fontId="9" fillId="0" borderId="16" xfId="859" applyNumberFormat="1" applyFont="1" applyFill="1" applyBorder="1" applyAlignment="1">
      <alignment horizontal="center" vertical="center"/>
      <protection/>
    </xf>
    <xf numFmtId="193" fontId="9" fillId="0" borderId="16" xfId="859" applyNumberFormat="1" applyFont="1" applyFill="1" applyBorder="1" applyAlignment="1">
      <alignment horizontal="center" vertical="center"/>
      <protection/>
    </xf>
    <xf numFmtId="0" fontId="9" fillId="0" borderId="21" xfId="270" applyFont="1" applyFill="1" applyBorder="1" applyAlignment="1">
      <alignment horizontal="center" vertical="center" wrapText="1"/>
      <protection/>
    </xf>
    <xf numFmtId="190" fontId="2" fillId="47" borderId="22" xfId="859" applyNumberFormat="1" applyFont="1" applyFill="1" applyBorder="1" applyAlignment="1" applyProtection="1">
      <alignment vertical="center" wrapText="1"/>
      <protection/>
    </xf>
    <xf numFmtId="194" fontId="2" fillId="47" borderId="22" xfId="859" applyNumberFormat="1" applyFont="1" applyFill="1" applyBorder="1" applyAlignment="1" applyProtection="1">
      <alignment horizontal="center" vertical="center" wrapText="1"/>
      <protection/>
    </xf>
    <xf numFmtId="193" fontId="2" fillId="47" borderId="14" xfId="859" applyNumberFormat="1" applyFont="1" applyFill="1" applyBorder="1" applyAlignment="1" applyProtection="1">
      <alignment horizontal="center" vertical="center"/>
      <protection/>
    </xf>
    <xf numFmtId="10" fontId="2" fillId="47" borderId="14" xfId="44" applyNumberFormat="1" applyFont="1" applyFill="1" applyBorder="1" applyAlignment="1">
      <alignment horizontal="center" vertical="center"/>
    </xf>
    <xf numFmtId="190" fontId="2" fillId="45" borderId="17" xfId="859" applyNumberFormat="1" applyFont="1" applyFill="1" applyBorder="1" applyAlignment="1" applyProtection="1">
      <alignment horizontal="left" vertical="center"/>
      <protection/>
    </xf>
    <xf numFmtId="194" fontId="2" fillId="45" borderId="17" xfId="859" applyNumberFormat="1" applyFont="1" applyFill="1" applyBorder="1" applyAlignment="1" applyProtection="1">
      <alignment horizontal="left" vertical="center"/>
      <protection/>
    </xf>
    <xf numFmtId="193" fontId="2" fillId="45" borderId="14" xfId="859" applyNumberFormat="1" applyFont="1" applyFill="1" applyBorder="1" applyAlignment="1" applyProtection="1">
      <alignment horizontal="center" vertical="center"/>
      <protection/>
    </xf>
    <xf numFmtId="10" fontId="2" fillId="45" borderId="14" xfId="44" applyNumberFormat="1" applyFont="1" applyFill="1" applyBorder="1" applyAlignment="1">
      <alignment horizontal="center" vertical="center"/>
    </xf>
    <xf numFmtId="190" fontId="2" fillId="46" borderId="17" xfId="859" applyNumberFormat="1" applyFont="1" applyFill="1" applyBorder="1" applyAlignment="1" applyProtection="1">
      <alignment horizontal="left" vertical="center"/>
      <protection/>
    </xf>
    <xf numFmtId="194" fontId="2" fillId="46" borderId="17" xfId="859" applyNumberFormat="1" applyFont="1" applyFill="1" applyBorder="1" applyAlignment="1" applyProtection="1">
      <alignment horizontal="left" vertical="center"/>
      <protection/>
    </xf>
    <xf numFmtId="193" fontId="2" fillId="46" borderId="14" xfId="859" applyNumberFormat="1" applyFont="1" applyFill="1" applyBorder="1" applyAlignment="1" applyProtection="1">
      <alignment horizontal="center" vertical="center"/>
      <protection/>
    </xf>
    <xf numFmtId="10" fontId="2" fillId="46" borderId="14" xfId="44" applyNumberFormat="1" applyFont="1" applyFill="1" applyBorder="1" applyAlignment="1">
      <alignment horizontal="center" vertical="center"/>
    </xf>
    <xf numFmtId="190" fontId="2" fillId="0" borderId="17" xfId="859" applyNumberFormat="1" applyFont="1" applyFill="1" applyBorder="1" applyAlignment="1" applyProtection="1">
      <alignment horizontal="left" vertical="center"/>
      <protection/>
    </xf>
    <xf numFmtId="194" fontId="2" fillId="0" borderId="17" xfId="859" applyNumberFormat="1" applyFont="1" applyFill="1" applyBorder="1" applyAlignment="1" applyProtection="1">
      <alignment horizontal="left" vertical="center"/>
      <protection/>
    </xf>
    <xf numFmtId="193" fontId="2" fillId="0" borderId="14" xfId="859" applyNumberFormat="1" applyFont="1" applyFill="1" applyBorder="1" applyAlignment="1" applyProtection="1">
      <alignment horizontal="center" vertical="center"/>
      <protection/>
    </xf>
    <xf numFmtId="195" fontId="2" fillId="0" borderId="14" xfId="859" applyNumberFormat="1" applyFont="1" applyFill="1" applyBorder="1" applyAlignment="1" applyProtection="1">
      <alignment horizontal="center" vertical="center"/>
      <protection/>
    </xf>
    <xf numFmtId="10" fontId="2" fillId="0" borderId="14" xfId="44" applyNumberFormat="1" applyFont="1" applyFill="1" applyBorder="1" applyAlignment="1">
      <alignment horizontal="center" vertical="center"/>
    </xf>
    <xf numFmtId="0" fontId="2" fillId="0" borderId="14" xfId="859" applyNumberFormat="1" applyFont="1" applyFill="1" applyBorder="1" applyAlignment="1" applyProtection="1">
      <alignment horizontal="center" vertical="center"/>
      <protection/>
    </xf>
    <xf numFmtId="195" fontId="2" fillId="45" borderId="14" xfId="859" applyNumberFormat="1" applyFont="1" applyFill="1" applyBorder="1" applyAlignment="1" applyProtection="1">
      <alignment horizontal="center" vertical="center"/>
      <protection/>
    </xf>
    <xf numFmtId="195" fontId="2" fillId="46" borderId="14" xfId="859" applyNumberFormat="1" applyFont="1" applyFill="1" applyBorder="1" applyAlignment="1" applyProtection="1">
      <alignment horizontal="center" vertical="center"/>
      <protection/>
    </xf>
    <xf numFmtId="190" fontId="2" fillId="46" borderId="14" xfId="859" applyNumberFormat="1" applyFont="1" applyFill="1" applyBorder="1" applyAlignment="1" applyProtection="1">
      <alignment horizontal="left" vertical="center"/>
      <protection/>
    </xf>
    <xf numFmtId="194" fontId="2" fillId="46" borderId="14" xfId="859" applyNumberFormat="1" applyFont="1" applyFill="1" applyBorder="1" applyAlignment="1" applyProtection="1">
      <alignment horizontal="left" vertical="center"/>
      <protection/>
    </xf>
    <xf numFmtId="190" fontId="2" fillId="0" borderId="14" xfId="859" applyNumberFormat="1" applyFont="1" applyFill="1" applyBorder="1" applyAlignment="1" applyProtection="1">
      <alignment horizontal="left" vertical="center"/>
      <protection/>
    </xf>
    <xf numFmtId="194" fontId="2" fillId="0" borderId="14" xfId="859" applyNumberFormat="1" applyFont="1" applyFill="1" applyBorder="1" applyAlignment="1" applyProtection="1">
      <alignment horizontal="left" vertical="center"/>
      <protection/>
    </xf>
    <xf numFmtId="190" fontId="2" fillId="45" borderId="14" xfId="859" applyNumberFormat="1" applyFont="1" applyFill="1" applyBorder="1" applyAlignment="1" applyProtection="1">
      <alignment horizontal="left" vertical="center"/>
      <protection/>
    </xf>
    <xf numFmtId="194" fontId="2" fillId="45" borderId="14" xfId="859" applyNumberFormat="1" applyFont="1" applyFill="1" applyBorder="1" applyAlignment="1" applyProtection="1">
      <alignment horizontal="left" vertical="center"/>
      <protection/>
    </xf>
    <xf numFmtId="194" fontId="2" fillId="45" borderId="0" xfId="859" applyNumberFormat="1" applyFont="1" applyFill="1" applyAlignment="1" applyProtection="1">
      <alignment horizontal="left" vertical="center"/>
      <protection/>
    </xf>
    <xf numFmtId="0" fontId="2" fillId="0" borderId="14" xfId="270" applyFont="1" applyFill="1" applyBorder="1" applyAlignment="1">
      <alignment vertical="center"/>
      <protection/>
    </xf>
    <xf numFmtId="194" fontId="2" fillId="0" borderId="14" xfId="270" applyNumberFormat="1" applyFont="1" applyFill="1" applyBorder="1" applyAlignment="1">
      <alignment vertical="center"/>
      <protection/>
    </xf>
    <xf numFmtId="189" fontId="2" fillId="0" borderId="14" xfId="270" applyNumberFormat="1" applyFont="1" applyFill="1" applyBorder="1" applyAlignment="1">
      <alignment horizontal="center" vertical="center"/>
      <protection/>
    </xf>
    <xf numFmtId="195" fontId="2" fillId="0" borderId="14" xfId="270" applyNumberFormat="1" applyFont="1" applyFill="1" applyBorder="1" applyAlignment="1">
      <alignment horizontal="center" vertical="center"/>
      <protection/>
    </xf>
    <xf numFmtId="0" fontId="2" fillId="45" borderId="14" xfId="270" applyFont="1" applyFill="1" applyBorder="1" applyAlignment="1">
      <alignment vertical="center"/>
      <protection/>
    </xf>
    <xf numFmtId="194" fontId="2" fillId="45" borderId="14" xfId="270" applyNumberFormat="1" applyFont="1" applyFill="1" applyBorder="1" applyAlignment="1">
      <alignment vertical="center"/>
      <protection/>
    </xf>
    <xf numFmtId="189" fontId="2" fillId="45" borderId="14" xfId="270" applyNumberFormat="1" applyFont="1" applyFill="1" applyBorder="1" applyAlignment="1">
      <alignment horizontal="center" vertical="center"/>
      <protection/>
    </xf>
    <xf numFmtId="0" fontId="2" fillId="46" borderId="14" xfId="270" applyFont="1" applyFill="1" applyBorder="1" applyAlignment="1">
      <alignment vertical="center"/>
      <protection/>
    </xf>
    <xf numFmtId="194" fontId="2" fillId="46" borderId="14" xfId="270" applyNumberFormat="1" applyFont="1" applyFill="1" applyBorder="1" applyAlignment="1">
      <alignment vertical="center"/>
      <protection/>
    </xf>
    <xf numFmtId="189" fontId="2" fillId="46" borderId="14" xfId="270" applyNumberFormat="1" applyFont="1" applyFill="1" applyBorder="1" applyAlignment="1">
      <alignment horizontal="center" vertical="center"/>
      <protection/>
    </xf>
    <xf numFmtId="195" fontId="2" fillId="46" borderId="14" xfId="270" applyNumberFormat="1" applyFont="1" applyFill="1" applyBorder="1" applyAlignment="1">
      <alignment horizontal="center" vertical="center"/>
      <protection/>
    </xf>
    <xf numFmtId="194" fontId="2" fillId="0" borderId="0" xfId="270" applyNumberFormat="1" applyFont="1" applyFill="1" applyAlignment="1">
      <alignment vertical="center"/>
      <protection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191" fontId="2" fillId="0" borderId="14" xfId="0" applyNumberFormat="1" applyFont="1" applyFill="1" applyBorder="1" applyAlignment="1">
      <alignment wrapText="1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22" xfId="0" applyNumberFormat="1" applyFont="1" applyFill="1" applyBorder="1" applyAlignment="1" applyProtection="1">
      <alignment horizontal="left" vertical="center" wrapText="1"/>
      <protection/>
    </xf>
    <xf numFmtId="191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197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NumberFormat="1" applyFont="1" applyFill="1" applyAlignment="1">
      <alignment horizontal="right" vertical="top"/>
    </xf>
    <xf numFmtId="0" fontId="13" fillId="0" borderId="0" xfId="0" applyNumberFormat="1" applyFont="1" applyFill="1" applyAlignment="1" applyProtection="1">
      <alignment horizontal="centerContinuous" vertical="top"/>
      <protection/>
    </xf>
    <xf numFmtId="197" fontId="13" fillId="0" borderId="0" xfId="0" applyNumberFormat="1" applyFont="1" applyFill="1" applyAlignment="1">
      <alignment horizontal="centerContinuous" vertical="top"/>
    </xf>
    <xf numFmtId="0" fontId="11" fillId="0" borderId="0" xfId="0" applyNumberFormat="1" applyFont="1" applyFill="1" applyAlignment="1">
      <alignment horizontal="right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190" fontId="11" fillId="0" borderId="14" xfId="0" applyNumberFormat="1" applyFont="1" applyFill="1" applyBorder="1" applyAlignment="1">
      <alignment horizontal="center" vertical="center" wrapText="1"/>
    </xf>
    <xf numFmtId="191" fontId="11" fillId="0" borderId="14" xfId="0" applyNumberFormat="1" applyFont="1" applyFill="1" applyBorder="1" applyAlignment="1">
      <alignment horizontal="right" vertical="center" wrapText="1"/>
    </xf>
    <xf numFmtId="198" fontId="17" fillId="0" borderId="14" xfId="0" applyNumberFormat="1" applyFont="1" applyFill="1" applyBorder="1" applyAlignment="1">
      <alignment horizontal="right" vertical="center"/>
    </xf>
    <xf numFmtId="197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97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center" wrapText="1"/>
    </xf>
    <xf numFmtId="197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6" fontId="7" fillId="0" borderId="0" xfId="0" applyNumberFormat="1" applyFont="1" applyFill="1" applyAlignment="1" applyProtection="1">
      <alignment horizontal="right" vertical="top"/>
      <protection/>
    </xf>
    <xf numFmtId="199" fontId="6" fillId="0" borderId="0" xfId="0" applyNumberFormat="1" applyFont="1" applyFill="1" applyAlignment="1" applyProtection="1">
      <alignment horizontal="center" vertical="top"/>
      <protection/>
    </xf>
    <xf numFmtId="196" fontId="2" fillId="0" borderId="0" xfId="0" applyNumberFormat="1" applyFont="1" applyFill="1" applyAlignment="1" applyProtection="1">
      <alignment horizontal="right"/>
      <protection/>
    </xf>
    <xf numFmtId="196" fontId="2" fillId="0" borderId="16" xfId="0" applyNumberFormat="1" applyFont="1" applyFill="1" applyBorder="1" applyAlignment="1" applyProtection="1">
      <alignment horizontal="center" vertical="center" wrapText="1"/>
      <protection/>
    </xf>
    <xf numFmtId="196" fontId="2" fillId="0" borderId="23" xfId="0" applyNumberFormat="1" applyFont="1" applyFill="1" applyBorder="1" applyAlignment="1" applyProtection="1">
      <alignment horizontal="center" vertical="center" wrapText="1"/>
      <protection/>
    </xf>
    <xf numFmtId="196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197" fontId="2" fillId="0" borderId="14" xfId="0" applyNumberFormat="1" applyFont="1" applyFill="1" applyBorder="1" applyAlignment="1">
      <alignment horizontal="center" vertical="center" wrapText="1"/>
    </xf>
  </cellXfs>
  <cellStyles count="846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20% - 强调文字颜色 1 2" xfId="21"/>
    <cellStyle name="差_县区合并测算20080421_民生政策最低支出需求" xfId="22"/>
    <cellStyle name="差_县市旗测算-新科目（20080627）_县市旗测算-新科目（含人口规模效应）" xfId="23"/>
    <cellStyle name="Currency" xfId="24"/>
    <cellStyle name="好_34青海" xfId="25"/>
    <cellStyle name="差_30云南_1_财力性转移支付2010年预算参考数" xfId="26"/>
    <cellStyle name="好_人员工资和公用经费3" xfId="27"/>
    <cellStyle name="Accent2 - 40%" xfId="28"/>
    <cellStyle name="Comma [0]" xfId="29"/>
    <cellStyle name="差_县市旗测算20080508" xfId="30"/>
    <cellStyle name="差_市辖区测算-新科目（20080626）" xfId="31"/>
    <cellStyle name="Comma" xfId="32"/>
    <cellStyle name="RowLevel_7" xfId="33"/>
    <cellStyle name="40% - 强调文字颜色 3" xfId="34"/>
    <cellStyle name="差_自行调整差异系数顺序" xfId="35"/>
    <cellStyle name="20% - Accent4" xfId="36"/>
    <cellStyle name="好_分析缺口率_财力性转移支付2010年预算参考数" xfId="37"/>
    <cellStyle name="差" xfId="38"/>
    <cellStyle name="差_缺口县区测算(财政部标准)" xfId="39"/>
    <cellStyle name="Hyperlink" xfId="40"/>
    <cellStyle name="Accent2 - 60%" xfId="41"/>
    <cellStyle name="60% - 强调文字颜色 3" xfId="42"/>
    <cellStyle name="好_县市旗测算20080508_县市旗测算-新科目（含人口规模效应）" xfId="43"/>
    <cellStyle name="Percent" xfId="44"/>
    <cellStyle name="Followed Hyperlink" xfId="45"/>
    <cellStyle name="好_行政(燃修费)_财力性转移支付2010年预算参考数" xfId="46"/>
    <cellStyle name="ColLevel_5" xfId="47"/>
    <cellStyle name="注释" xfId="48"/>
    <cellStyle name="常规 6" xfId="49"/>
    <cellStyle name="差_安徽 缺口县区测算(地方填报)1_财力性转移支付2010年预算参考数" xfId="50"/>
    <cellStyle name="好_行政（人员）_民生政策最低支出需求_财力性转移支付2010年预算参考数" xfId="51"/>
    <cellStyle name="60% - 强调文字颜色 2" xfId="52"/>
    <cellStyle name="好_教育(按照总人口测算）—20080416_不含人员经费系数_财力性转移支付2010年预算参考数" xfId="53"/>
    <cellStyle name="标题 4" xfId="54"/>
    <cellStyle name="警告文本" xfId="55"/>
    <cellStyle name="标题" xfId="56"/>
    <cellStyle name="差_2006年28四川" xfId="57"/>
    <cellStyle name="解释性文本" xfId="58"/>
    <cellStyle name="标题 1" xfId="59"/>
    <cellStyle name="差_测算结果汇总_财力性转移支付2010年预算参考数" xfId="60"/>
    <cellStyle name="百分比 4" xfId="61"/>
    <cellStyle name="标题 2" xfId="62"/>
    <cellStyle name="差_农林水和城市维护标准支出20080505－县区合计_财力性转移支付2010年预算参考数" xfId="63"/>
    <cellStyle name="差_核定人数下发表" xfId="64"/>
    <cellStyle name="百分比 5" xfId="65"/>
    <cellStyle name="差_测算结果_财力性转移支付2010年预算参考数" xfId="66"/>
    <cellStyle name="60% - 强调文字颜色 1" xfId="67"/>
    <cellStyle name="好_汇总表_财力性转移支付2010年预算参考数" xfId="68"/>
    <cellStyle name="标题 3" xfId="69"/>
    <cellStyle name="60% - 强调文字颜色 4" xfId="70"/>
    <cellStyle name="输出" xfId="71"/>
    <cellStyle name="常规 26" xfId="72"/>
    <cellStyle name="Input" xfId="73"/>
    <cellStyle name="计算" xfId="74"/>
    <cellStyle name="40% - 强调文字颜色 4 2" xfId="75"/>
    <cellStyle name="检查单元格" xfId="76"/>
    <cellStyle name="差_2007一般预算支出口径剔除表" xfId="77"/>
    <cellStyle name="20% - 强调文字颜色 6" xfId="78"/>
    <cellStyle name="好_县市旗测算-新科目（20080626）_不含人员经费系数_财力性转移支付2010年预算参考数" xfId="79"/>
    <cellStyle name="Currency [0]" xfId="80"/>
    <cellStyle name="好_数据--基础数据--预算组--2015年人代会预算部分--2015.01.20--人代会前第6稿--按姚局意见改--调市级项级明细" xfId="81"/>
    <cellStyle name="强调文字颜色 2" xfId="82"/>
    <cellStyle name="链接单元格" xfId="83"/>
    <cellStyle name="好_云南 缺口县区测算(地方填报)" xfId="84"/>
    <cellStyle name="汇总" xfId="85"/>
    <cellStyle name="差_Book2" xfId="86"/>
    <cellStyle name="好_市辖区测算-新科目（20080626）_财力性转移支付2010年预算参考数" xfId="87"/>
    <cellStyle name="好" xfId="88"/>
    <cellStyle name="差_平邑_财力性转移支付2010年预算参考数" xfId="89"/>
    <cellStyle name="千位[0]_(人代会用)" xfId="90"/>
    <cellStyle name="Heading 3" xfId="91"/>
    <cellStyle name="差_教育(按照总人口测算）—20080416_县市旗测算-新科目（含人口规模效应）_财力性转移支付2010年预算参考数" xfId="92"/>
    <cellStyle name="适中" xfId="93"/>
    <cellStyle name="20% - 强调文字颜色 5" xfId="94"/>
    <cellStyle name="强调文字颜色 1" xfId="95"/>
    <cellStyle name="差_行政（人员）_县市旗测算-新科目（含人口规模效应）" xfId="96"/>
    <cellStyle name="20% - 强调文字颜色 1" xfId="97"/>
    <cellStyle name="40% - 强调文字颜色 1" xfId="98"/>
    <cellStyle name="差_县市旗测算-新科目（20080626）_不含人员经费系数" xfId="99"/>
    <cellStyle name="RowLevel_5" xfId="100"/>
    <cellStyle name="好_同德_财力性转移支付2010年预算参考数" xfId="101"/>
    <cellStyle name="好_市辖区测算20080510_县市旗测算-新科目（含人口规模效应）_财力性转移支付2010年预算参考数" xfId="102"/>
    <cellStyle name="20% - 强调文字颜色 2" xfId="103"/>
    <cellStyle name="40% - 强调文字颜色 2" xfId="104"/>
    <cellStyle name="RowLevel_6" xfId="105"/>
    <cellStyle name="千位分隔[0] 2" xfId="106"/>
    <cellStyle name="差_教育(按照总人口测算）—20080416_不含人员经费系数_财力性转移支付2010年预算参考数" xfId="107"/>
    <cellStyle name="强调文字颜色 3" xfId="108"/>
    <cellStyle name="强调文字颜色 4" xfId="109"/>
    <cellStyle name="差_其他部门(按照总人口测算）—20080416_不含人员经费系数_财力性转移支付2010年预算参考数" xfId="110"/>
    <cellStyle name="差_2006年34青海_财力性转移支付2010年预算参考数" xfId="111"/>
    <cellStyle name="20% - 强调文字颜色 4" xfId="112"/>
    <cellStyle name="40% - 强调文字颜色 4" xfId="113"/>
    <cellStyle name="强调文字颜色 5" xfId="114"/>
    <cellStyle name="差_行政公检法测算_县市旗测算-新科目（含人口规模效应）" xfId="115"/>
    <cellStyle name="40% - 强调文字颜色 5" xfId="116"/>
    <cellStyle name="差_行政(燃修费)_民生政策最低支出需求" xfId="117"/>
    <cellStyle name="60% - 强调文字颜色 5" xfId="118"/>
    <cellStyle name="差_2006年全省财力计算表（中央、决算）" xfId="119"/>
    <cellStyle name="差_市辖区测算20080510_民生政策最低支出需求_财力性转移支付2010年预算参考数" xfId="120"/>
    <cellStyle name="差_分县成本差异系数_民生政策最低支出需求_财力性转移支付2010年预算参考数" xfId="121"/>
    <cellStyle name="好_成本差异系数" xfId="122"/>
    <cellStyle name="强调文字颜色 6" xfId="123"/>
    <cellStyle name="差_2_财力性转移支付2010年预算参考数" xfId="124"/>
    <cellStyle name="40% - 强调文字颜色 6" xfId="125"/>
    <cellStyle name="60% - 强调文字颜色 6" xfId="126"/>
    <cellStyle name="_ET_STYLE_NoName_00_" xfId="127"/>
    <cellStyle name="20% - Accent2" xfId="128"/>
    <cellStyle name="好_行政公检法测算_县市旗测算-新科目（含人口规模效应）_财力性转移支付2010年预算参考数" xfId="129"/>
    <cellStyle name="20% - Accent3" xfId="130"/>
    <cellStyle name="差_县市旗测算-新科目（20080626）_民生政策最低支出需求" xfId="131"/>
    <cellStyle name="好_11大理_财力性转移支付2010年预算参考数" xfId="132"/>
    <cellStyle name="20% - Accent5" xfId="133"/>
    <cellStyle name="差_2006年30云南" xfId="134"/>
    <cellStyle name="20% - Accent6" xfId="135"/>
    <cellStyle name="好_县市旗测算-新科目（20080626）_民生政策最低支出需求" xfId="136"/>
    <cellStyle name="差_其他部门(按照总人口测算）—20080416_县市旗测算-新科目（含人口规模效应）_财力性转移支付2010年预算参考数" xfId="137"/>
    <cellStyle name="?鹎%U龡&amp;H齲_x0001_C铣_x0014__x0007__x0001__x0001_" xfId="138"/>
    <cellStyle name="20% - Accent1" xfId="139"/>
    <cellStyle name="Accent1 - 20%" xfId="140"/>
    <cellStyle name="差_2008年全省汇总收支计算表_财力性转移支付2010年预算参考数" xfId="141"/>
    <cellStyle name="20% - 强调文字颜色 2 2" xfId="142"/>
    <cellStyle name="Heading 2" xfId="143"/>
    <cellStyle name="20% - 强调文字颜色 3 2" xfId="144"/>
    <cellStyle name="好_03昭通" xfId="145"/>
    <cellStyle name="差_自行调整差异系数顺序_财力性转移支付2010年预算参考数" xfId="146"/>
    <cellStyle name="ColLevel_2" xfId="147"/>
    <cellStyle name="20% - 强调文字颜色 4 2" xfId="148"/>
    <cellStyle name="好_其他部门(按照总人口测算）—20080416_县市旗测算-新科目（含人口规模效应）" xfId="149"/>
    <cellStyle name="常规 3" xfId="150"/>
    <cellStyle name="콤마_BOILER-CO1" xfId="151"/>
    <cellStyle name="20% - 强调文字颜色 5 2" xfId="152"/>
    <cellStyle name="20% - 强调文字颜色 6 2" xfId="153"/>
    <cellStyle name="差_重点民生支出需求测算表社保（农村低保）081112" xfId="154"/>
    <cellStyle name="40% - Accent1" xfId="155"/>
    <cellStyle name="差_22湖南_财力性转移支付2010年预算参考数" xfId="156"/>
    <cellStyle name="千位分季_新建 Microsoft Excel 工作表" xfId="157"/>
    <cellStyle name="好_卫生部门_财力性转移支付2010年预算参考数" xfId="158"/>
    <cellStyle name="40% - Accent2" xfId="159"/>
    <cellStyle name="差_不含人员经费系数_财力性转移支付2010年预算参考数" xfId="160"/>
    <cellStyle name="好_县区合并测算20080423(按照各省比重）" xfId="161"/>
    <cellStyle name="40% - Accent3" xfId="162"/>
    <cellStyle name="差_云南 缺口县区测算(地方填报)" xfId="163"/>
    <cellStyle name="差_汇总表_财力性转移支付2010年预算参考数" xfId="164"/>
    <cellStyle name="好_山东省民生支出标准" xfId="165"/>
    <cellStyle name="40% - Accent4" xfId="166"/>
    <cellStyle name="Normal - Style1" xfId="167"/>
    <cellStyle name="警告文本 2" xfId="168"/>
    <cellStyle name="40% - Accent5" xfId="169"/>
    <cellStyle name="40% - Accent6" xfId="170"/>
    <cellStyle name="好_第五部分(才淼、饶永宏）" xfId="171"/>
    <cellStyle name="常规_附件 5 " xfId="172"/>
    <cellStyle name="40% - 强调文字颜色 1 2" xfId="173"/>
    <cellStyle name="40% - 强调文字颜色 2 2" xfId="174"/>
    <cellStyle name="40% - 强调文字颜色 3 2" xfId="175"/>
    <cellStyle name="40% - 强调文字颜色 5 2" xfId="176"/>
    <cellStyle name="常规 4_2008年横排表0721" xfId="177"/>
    <cellStyle name="差_行政公检法测算_不含人员经费系数" xfId="178"/>
    <cellStyle name="40% - 强调文字颜色 6 2" xfId="179"/>
    <cellStyle name="差_行政公检法测算_不含人员经费系数_财力性转移支付2010年预算参考数" xfId="180"/>
    <cellStyle name="差_03昭通" xfId="181"/>
    <cellStyle name="强调 2" xfId="182"/>
    <cellStyle name="60% - Accent1" xfId="183"/>
    <cellStyle name="强调 3" xfId="184"/>
    <cellStyle name="差_市辖区测算20080510_县市旗测算-新科目（含人口规模效应）_财力性转移支付2010年预算参考数" xfId="185"/>
    <cellStyle name="60% - Accent2" xfId="186"/>
    <cellStyle name="Comma_1995" xfId="187"/>
    <cellStyle name="常规 2 2" xfId="188"/>
    <cellStyle name="差_同德" xfId="189"/>
    <cellStyle name="60% - Accent3" xfId="190"/>
    <cellStyle name="常规 2 3" xfId="191"/>
    <cellStyle name="差_县区合并测算20080421_县市旗测算-新科目（含人口规模效应）_财力性转移支付2010年预算参考数" xfId="192"/>
    <cellStyle name="60% - Accent4" xfId="193"/>
    <cellStyle name="强调文字颜色 4 2" xfId="194"/>
    <cellStyle name="60% - Accent5" xfId="195"/>
    <cellStyle name="好_检验表" xfId="196"/>
    <cellStyle name="60% - Accent6" xfId="197"/>
    <cellStyle name="好_县市旗测算-新科目（20080627）_财力性转移支付2010年预算参考数" xfId="198"/>
    <cellStyle name="好_2008年预计支出与2007年对比" xfId="199"/>
    <cellStyle name="好_市辖区测算-新科目（20080626）_县市旗测算-新科目（含人口规模效应）_财力性转移支付2010年预算参考数" xfId="200"/>
    <cellStyle name="콤마 [0]_BOILER-CO1" xfId="201"/>
    <cellStyle name="60% - 强调文字颜色 1 2" xfId="202"/>
    <cellStyle name="Heading 4" xfId="203"/>
    <cellStyle name="好_社保处下达区县2015年指标（第二批）" xfId="204"/>
    <cellStyle name="好_县市旗测算20080508_不含人员经费系数_财力性转移支付2010年预算参考数" xfId="205"/>
    <cellStyle name="差_34青海_财力性转移支付2010年预算参考数" xfId="206"/>
    <cellStyle name="常规 5" xfId="207"/>
    <cellStyle name="60% - 强调文字颜色 2 2" xfId="208"/>
    <cellStyle name="差_文体广播事业(按照总人口测算）—20080416_民生政策最低支出需求_财力性转移支付2010年预算参考数" xfId="209"/>
    <cellStyle name="ColLevel_4" xfId="210"/>
    <cellStyle name="60% - 强调文字颜色 3 2" xfId="211"/>
    <cellStyle name="Neutral" xfId="212"/>
    <cellStyle name="60% - 强调文字颜色 4 2" xfId="213"/>
    <cellStyle name="60% - 强调文字颜色 5 2" xfId="214"/>
    <cellStyle name="差_行政公检法测算_民生政策最低支出需求_财力性转移支付2010年预算参考数" xfId="215"/>
    <cellStyle name="60% - 强调文字颜色 6 2" xfId="216"/>
    <cellStyle name="Accent1" xfId="217"/>
    <cellStyle name="Accent1 - 40%" xfId="218"/>
    <cellStyle name="差_县市旗测算20080508_民生政策最低支出需求" xfId="219"/>
    <cellStyle name="Accent1 - 60%" xfId="220"/>
    <cellStyle name="好_农林水和城市维护标准支出20080505－县区合计_县市旗测算-新科目（含人口规模效应）_财力性转移支付2010年预算参考数" xfId="221"/>
    <cellStyle name="Accent1_2006年33甘肃" xfId="222"/>
    <cellStyle name="差_人员工资和公用经费3" xfId="223"/>
    <cellStyle name="Accent2" xfId="224"/>
    <cellStyle name="Accent2 - 20%" xfId="225"/>
    <cellStyle name="Accent2_2006年33甘肃" xfId="226"/>
    <cellStyle name="Accent3" xfId="227"/>
    <cellStyle name="Accent3 - 20%" xfId="228"/>
    <cellStyle name="Accent3 - 40%" xfId="229"/>
    <cellStyle name="好_0502通海县" xfId="230"/>
    <cellStyle name="差_县市旗测算20080508_民生政策最低支出需求_财力性转移支付2010年预算参考数" xfId="231"/>
    <cellStyle name="好_自行调整差异系数顺序" xfId="232"/>
    <cellStyle name="Accent3 - 60%" xfId="233"/>
    <cellStyle name="差_县市旗测算-新科目（20080627）" xfId="234"/>
    <cellStyle name="差_县市旗测算20080508_县市旗测算-新科目（含人口规模效应）_财力性转移支付2010年预算参考数" xfId="235"/>
    <cellStyle name="Accent3_2006年33甘肃" xfId="236"/>
    <cellStyle name="Accent4" xfId="237"/>
    <cellStyle name="好_行政（人员）_不含人员经费系数" xfId="238"/>
    <cellStyle name="Accent4 - 20%" xfId="239"/>
    <cellStyle name="差_2006年22湖南_财力性转移支付2010年预算参考数" xfId="240"/>
    <cellStyle name="好_县市旗测算20080508_县市旗测算-新科目（含人口规模效应）_财力性转移支付2010年预算参考数" xfId="241"/>
    <cellStyle name="Accent4 - 40%" xfId="242"/>
    <cellStyle name="好_行政(燃修费)" xfId="243"/>
    <cellStyle name="Accent4 - 60%" xfId="244"/>
    <cellStyle name="差_安徽 缺口县区测算(地方填报)1" xfId="245"/>
    <cellStyle name="差_县区合并测算20080423(按照各省比重）_县市旗测算-新科目（含人口规模效应）_财力性转移支付2010年预算参考数" xfId="246"/>
    <cellStyle name="Accent5" xfId="247"/>
    <cellStyle name="Accent5 - 20%" xfId="248"/>
    <cellStyle name="千分位[0]_ 白土" xfId="249"/>
    <cellStyle name="好_县市旗测算-新科目（20080627）_民生政策最低支出需求" xfId="250"/>
    <cellStyle name="好_不含人员经费系数_财力性转移支付2010年预算参考数" xfId="251"/>
    <cellStyle name="Accent5 - 40%" xfId="252"/>
    <cellStyle name="好_农林水和城市维护标准支出20080505－县区合计_县市旗测算-新科目（含人口规模效应）" xfId="253"/>
    <cellStyle name="常规 12" xfId="254"/>
    <cellStyle name="Accent5 - 60%" xfId="255"/>
    <cellStyle name="差_2006年28四川_财力性转移支付2010年预算参考数" xfId="256"/>
    <cellStyle name="Accent6" xfId="257"/>
    <cellStyle name="Accent6 - 20%" xfId="258"/>
    <cellStyle name="好_县区合并测算20080421_财力性转移支付2010年预算参考数" xfId="259"/>
    <cellStyle name="Accent6 - 40%" xfId="260"/>
    <cellStyle name="好_县区合并测算20080421_不含人员经费系数" xfId="261"/>
    <cellStyle name="差_07临沂" xfId="262"/>
    <cellStyle name="Accent6 - 60%" xfId="263"/>
    <cellStyle name="Accent6_2006年33甘肃" xfId="264"/>
    <cellStyle name="差_数据--基础数据--预算组--2015年人代会预算部分--2015.01.20--人代会前第6稿--按姚局意见改--调市级项级明细" xfId="265"/>
    <cellStyle name="Bad" xfId="266"/>
    <cellStyle name="好_缺口县区测算(按2007支出增长25%测算)" xfId="267"/>
    <cellStyle name="Calc Currency (0)" xfId="268"/>
    <cellStyle name="Calculation" xfId="269"/>
    <cellStyle name="常规_表二---电子版" xfId="270"/>
    <cellStyle name="差_530623_2006年县级财政报表附表" xfId="271"/>
    <cellStyle name="常规 15" xfId="272"/>
    <cellStyle name="常规 20" xfId="273"/>
    <cellStyle name="Check Cell" xfId="274"/>
    <cellStyle name="好_河南 缺口县区测算(地方填报白)_财力性转移支付2010年预算参考数" xfId="275"/>
    <cellStyle name="ColLevel_0" xfId="276"/>
    <cellStyle name="Title" xfId="277"/>
    <cellStyle name="ColLevel_1" xfId="278"/>
    <cellStyle name="常规 2" xfId="279"/>
    <cellStyle name="ColLevel_3" xfId="280"/>
    <cellStyle name="差_缺口县区测算(按2007支出增长25%测算)" xfId="281"/>
    <cellStyle name="好_总人口_财力性转移支付2010年预算参考数" xfId="282"/>
    <cellStyle name="常规 4" xfId="283"/>
    <cellStyle name="ColLevel_6" xfId="284"/>
    <cellStyle name="常规 7" xfId="285"/>
    <cellStyle name="ColLevel_7" xfId="286"/>
    <cellStyle name="常规 8" xfId="287"/>
    <cellStyle name="好_县市旗测算20080508" xfId="288"/>
    <cellStyle name="Comma [0]" xfId="289"/>
    <cellStyle name="통화_BOILER-CO1" xfId="290"/>
    <cellStyle name="comma zerodec" xfId="291"/>
    <cellStyle name="Currency_1995" xfId="292"/>
    <cellStyle name="差_河南 缺口县区测算(地方填报白)" xfId="293"/>
    <cellStyle name="Currency1" xfId="294"/>
    <cellStyle name="差_一般预算支出口径剔除表_财力性转移支付2010年预算参考数" xfId="295"/>
    <cellStyle name="常规 13" xfId="296"/>
    <cellStyle name="Date" xfId="297"/>
    <cellStyle name="Dollar (zero dec)" xfId="298"/>
    <cellStyle name="强调文字颜色 1 2" xfId="299"/>
    <cellStyle name="Explanatory Text" xfId="300"/>
    <cellStyle name="RowLevel_1" xfId="301"/>
    <cellStyle name="差_1110洱源县" xfId="302"/>
    <cellStyle name="Fixed" xfId="303"/>
    <cellStyle name="差_文体广播事业(按照总人口测算）—20080416_不含人员经费系数" xfId="304"/>
    <cellStyle name="好_成本差异系数（含人口规模）_财力性转移支付2010年预算参考数" xfId="305"/>
    <cellStyle name="Good" xfId="306"/>
    <cellStyle name="常规 10" xfId="307"/>
    <cellStyle name="Grey" xfId="308"/>
    <cellStyle name="差_行政公检法测算" xfId="309"/>
    <cellStyle name="标题 2 2" xfId="310"/>
    <cellStyle name="Header1" xfId="311"/>
    <cellStyle name="Header2" xfId="312"/>
    <cellStyle name="Heading 1" xfId="313"/>
    <cellStyle name="HEADING1" xfId="314"/>
    <cellStyle name="HEADING2" xfId="315"/>
    <cellStyle name="Input [yellow]" xfId="316"/>
    <cellStyle name="好_行政(燃修费)_不含人员经费系数_财力性转移支付2010年预算参考数" xfId="317"/>
    <cellStyle name="Input_20121229 提供执行转移支付" xfId="318"/>
    <cellStyle name="差_09黑龙江_财力性转移支付2010年预算参考数" xfId="319"/>
    <cellStyle name="检查单元格 2" xfId="320"/>
    <cellStyle name="Linked Cell" xfId="321"/>
    <cellStyle name="归盒啦_95" xfId="322"/>
    <cellStyle name="no dec" xfId="323"/>
    <cellStyle name="好_2007年一般预算支出剔除_财力性转移支付2010年预算参考数" xfId="324"/>
    <cellStyle name="差_27重庆" xfId="325"/>
    <cellStyle name="Norma,_laroux_4_营业在建 (2)_E21" xfId="326"/>
    <cellStyle name="好_Book1_财力性转移支付2010年预算参考数" xfId="327"/>
    <cellStyle name="Normal_#10-Headcount" xfId="328"/>
    <cellStyle name="差_县区合并测算20080423(按照各省比重）_不含人员经费系数" xfId="329"/>
    <cellStyle name="Note" xfId="330"/>
    <cellStyle name="好_不含人员经费系数" xfId="331"/>
    <cellStyle name="Output" xfId="332"/>
    <cellStyle name="Percent [2]" xfId="333"/>
    <cellStyle name="好_教育(按照总人口测算）—20080416" xfId="334"/>
    <cellStyle name="Percent_laroux" xfId="335"/>
    <cellStyle name="差_缺口县区测算(按核定人数)_财力性转移支付2010年预算参考数" xfId="336"/>
    <cellStyle name="好_2008年一般预算支出预计" xfId="337"/>
    <cellStyle name="RowLevel_0" xfId="338"/>
    <cellStyle name="RowLevel_2" xfId="339"/>
    <cellStyle name="RowLevel_3" xfId="340"/>
    <cellStyle name="RowLevel_4" xfId="341"/>
    <cellStyle name="好_附表" xfId="342"/>
    <cellStyle name="好_农林水和城市维护标准支出20080505－县区合计_不含人员经费系数" xfId="343"/>
    <cellStyle name="Total" xfId="344"/>
    <cellStyle name="Warning Text" xfId="345"/>
    <cellStyle name="差_12滨州_财力性转移支付2010年预算参考数" xfId="346"/>
    <cellStyle name="百分比 2" xfId="347"/>
    <cellStyle name="差_县市旗测算-新科目（20080626）_县市旗测算-新科目（含人口规模效应）_财力性转移支付2010年预算参考数" xfId="348"/>
    <cellStyle name="百分比 3" xfId="349"/>
    <cellStyle name="好_教育(按照总人口测算）—20080416_县市旗测算-新科目（含人口规模效应）" xfId="350"/>
    <cellStyle name="标题 1 2" xfId="351"/>
    <cellStyle name="差_2007年收支情况及2008年收支预计表(汇总表)_财力性转移支付2010年预算参考数" xfId="352"/>
    <cellStyle name="差_文体广播事业(按照总人口测算）—20080416_财力性转移支付2010年预算参考数" xfId="353"/>
    <cellStyle name="差_30云南" xfId="354"/>
    <cellStyle name="标题 3 2" xfId="355"/>
    <cellStyle name="差_农林水和城市维护标准支出20080505－县区合计_县市旗测算-新科目（含人口规模效应）" xfId="356"/>
    <cellStyle name="千位分隔 3" xfId="357"/>
    <cellStyle name="标题 4 2" xfId="358"/>
    <cellStyle name="差_青海 缺口县区测算(地方填报)" xfId="359"/>
    <cellStyle name="好_第一部分：综合全" xfId="360"/>
    <cellStyle name="标题 5" xfId="361"/>
    <cellStyle name="表标题" xfId="362"/>
    <cellStyle name="差_丽江汇总" xfId="363"/>
    <cellStyle name="差_教育(按照总人口测算）—20080416_不含人员经费系数" xfId="364"/>
    <cellStyle name="差 2" xfId="365"/>
    <cellStyle name="差_缺口县区测算(财政部标准)_财力性转移支付2010年预算参考数" xfId="366"/>
    <cellStyle name="差_00省级(打印)" xfId="367"/>
    <cellStyle name="差_2006年27重庆_财力性转移支付2010年预算参考数" xfId="368"/>
    <cellStyle name="差_0502通海县" xfId="369"/>
    <cellStyle name="差_文体广播事业(按照总人口测算）—20080416" xfId="370"/>
    <cellStyle name="好_河南 缺口县区测算(地方填报白)" xfId="371"/>
    <cellStyle name="差_05潍坊" xfId="372"/>
    <cellStyle name="好_缺口县区测算（11.13）" xfId="373"/>
    <cellStyle name="差_其他部门(按照总人口测算）—20080416_财力性转移支付2010年预算参考数" xfId="374"/>
    <cellStyle name="差_0605石屏县" xfId="375"/>
    <cellStyle name="好_缺口县区测算（11.13）_财力性转移支付2010年预算参考数" xfId="376"/>
    <cellStyle name="差_0605石屏县_财力性转移支付2010年预算参考数" xfId="377"/>
    <cellStyle name="差_09黑龙江" xfId="378"/>
    <cellStyle name="差_1" xfId="379"/>
    <cellStyle name="差_1_财力性转移支付2010年预算参考数" xfId="380"/>
    <cellStyle name="差_市辖区测算20080510_民生政策最低支出需求" xfId="381"/>
    <cellStyle name="差_分县成本差异系数_民生政策最低支出需求" xfId="382"/>
    <cellStyle name="好_平邑" xfId="383"/>
    <cellStyle name="好_27重庆" xfId="384"/>
    <cellStyle name="差_1110洱源县_财力性转移支付2010年预算参考数" xfId="385"/>
    <cellStyle name="好_34青海_财力性转移支付2010年预算参考数" xfId="386"/>
    <cellStyle name="差_11大理" xfId="387"/>
    <cellStyle name="差_11大理_财力性转移支付2010年预算参考数" xfId="388"/>
    <cellStyle name="差_12滨州" xfId="389"/>
    <cellStyle name="差_云南省2008年转移支付测算——州市本级考核部分及政策性测算" xfId="390"/>
    <cellStyle name="差_14安徽" xfId="391"/>
    <cellStyle name="好_总人口" xfId="392"/>
    <cellStyle name="差_14安徽_财力性转移支付2010年预算参考数" xfId="393"/>
    <cellStyle name="好_00省级(打印)" xfId="394"/>
    <cellStyle name="差_云南省2008年转移支付测算——州市本级考核部分及政策性测算_财力性转移支付2010年预算参考数" xfId="395"/>
    <cellStyle name="差_2" xfId="396"/>
    <cellStyle name="差_2006年22湖南" xfId="397"/>
    <cellStyle name="好_县市旗测算20080508_财力性转移支付2010年预算参考数" xfId="398"/>
    <cellStyle name="差_2006年27重庆" xfId="399"/>
    <cellStyle name="差_2006年33甘肃" xfId="400"/>
    <cellStyle name="差_卫生(按照总人口测算）—20080416_县市旗测算-新科目（含人口规模效应）" xfId="401"/>
    <cellStyle name="差_其他部门(按照总人口测算）—20080416_不含人员经费系数" xfId="402"/>
    <cellStyle name="差_2006年34青海" xfId="403"/>
    <cellStyle name="差_2006年水利统计指标统计表" xfId="404"/>
    <cellStyle name="差_2006年水利统计指标统计表_财力性转移支付2010年预算参考数" xfId="405"/>
    <cellStyle name="好_县市旗测算-新科目（20080626）_县市旗测算-新科目（含人口规模效应）_财力性转移支付2010年预算参考数" xfId="406"/>
    <cellStyle name="差_2007年收支情况及2008年收支预计表(汇总表)" xfId="407"/>
    <cellStyle name="强调 1" xfId="408"/>
    <cellStyle name="差_2007年一般预算支出剔除" xfId="409"/>
    <cellStyle name="好_县市旗测算-新科目（20080626）_县市旗测算-新科目（含人口规模效应）" xfId="410"/>
    <cellStyle name="差_2007年一般预算支出剔除_财力性转移支付2010年预算参考数" xfId="411"/>
    <cellStyle name="差_2007一般预算支出口径剔除表_财力性转移支付2010年预算参考数" xfId="412"/>
    <cellStyle name="差_2008计算资料（8月5）" xfId="413"/>
    <cellStyle name="差_县区合并测算20080421_县市旗测算-新科目（含人口规模效应）" xfId="414"/>
    <cellStyle name="差_2008年全省汇总收支计算表" xfId="415"/>
    <cellStyle name="好_县市旗测算-新科目（20080627）" xfId="416"/>
    <cellStyle name="好_市辖区测算-新科目（20080626）_县市旗测算-新科目（含人口规模效应）" xfId="417"/>
    <cellStyle name="差_2008年一般预算支出预计" xfId="418"/>
    <cellStyle name="链接单元格 2" xfId="419"/>
    <cellStyle name="差_2008年预计支出与2007年对比" xfId="420"/>
    <cellStyle name="差_2008年支出核定" xfId="421"/>
    <cellStyle name="差_2008年支出调整" xfId="422"/>
    <cellStyle name="差_2008年支出调整_财力性转移支付2010年预算参考数" xfId="423"/>
    <cellStyle name="好_河南 缺口县区测算(地方填报)" xfId="424"/>
    <cellStyle name="差_2015年社会保险基金预算草案表样（报人大）" xfId="425"/>
    <cellStyle name="好_14安徽_财力性转移支付2010年预算参考数" xfId="426"/>
    <cellStyle name="差_2016年科目0114" xfId="427"/>
    <cellStyle name="差_28四川" xfId="428"/>
    <cellStyle name="差_2016人代会附表（2015-9-11）（姚局）-财经委" xfId="429"/>
    <cellStyle name="差_20河南" xfId="430"/>
    <cellStyle name="差_20河南_财力性转移支付2010年预算参考数" xfId="431"/>
    <cellStyle name="好_530623_2006年县级财政报表附表" xfId="432"/>
    <cellStyle name="差_22湖南" xfId="433"/>
    <cellStyle name="好_卫生部门" xfId="434"/>
    <cellStyle name="差_不含人员经费系数" xfId="435"/>
    <cellStyle name="差_27重庆_财力性转移支付2010年预算参考数" xfId="436"/>
    <cellStyle name="好_14安徽" xfId="437"/>
    <cellStyle name="差_检验表（调整后）" xfId="438"/>
    <cellStyle name="差_28四川_财力性转移支付2010年预算参考数" xfId="439"/>
    <cellStyle name="千位分隔 4" xfId="440"/>
    <cellStyle name="差_33甘肃" xfId="441"/>
    <cellStyle name="好_县市旗测算20080508_不含人员经费系数" xfId="442"/>
    <cellStyle name="差_34青海" xfId="443"/>
    <cellStyle name="强调文字颜色 2 2" xfId="444"/>
    <cellStyle name="差_文体广播事业(按照总人口测算）—20080416_民生政策最低支出需求" xfId="445"/>
    <cellStyle name="差_34青海_1" xfId="446"/>
    <cellStyle name="差_34青海_1_财力性转移支付2010年预算参考数" xfId="447"/>
    <cellStyle name="差_530629_2006年县级财政报表附表" xfId="448"/>
    <cellStyle name="差_5334_2006年迪庆县级财政报表附表" xfId="449"/>
    <cellStyle name="差_Book1" xfId="450"/>
    <cellStyle name="好_市辖区测算-新科目（20080626）" xfId="451"/>
    <cellStyle name="差_平邑" xfId="452"/>
    <cellStyle name="差_Book1_财力性转移支付2010年预算参考数" xfId="453"/>
    <cellStyle name="好_云南 缺口县区测算(地方填报)_财力性转移支付2010年预算参考数" xfId="454"/>
    <cellStyle name="好_文体广播事业(按照总人口测算）—20080416_县市旗测算-新科目（含人口规模效应）" xfId="455"/>
    <cellStyle name="差_Book2_财力性转移支付2010年预算参考数" xfId="456"/>
    <cellStyle name="差_M01-2(州市补助收入)" xfId="457"/>
    <cellStyle name="差_报表" xfId="458"/>
    <cellStyle name="常规 11" xfId="459"/>
    <cellStyle name="差_其他部门(按照总人口测算）—20080416_民生政策最低支出需求" xfId="460"/>
    <cellStyle name="差_财政供养人员" xfId="461"/>
    <cellStyle name="差_其他部门(按照总人口测算）—20080416_民生政策最低支出需求_财力性转移支付2010年预算参考数" xfId="462"/>
    <cellStyle name="差_财政供养人员_财力性转移支付2010年预算参考数" xfId="463"/>
    <cellStyle name="差_测算结果" xfId="464"/>
    <cellStyle name="差_测算结果汇总" xfId="465"/>
    <cellStyle name="差_成本差异系数" xfId="466"/>
    <cellStyle name="差_成本差异系数（含人口规模）" xfId="467"/>
    <cellStyle name="差_成本差异系数（含人口规模）_财力性转移支付2010年预算参考数" xfId="468"/>
    <cellStyle name="差_成本差异系数_财力性转移支付2010年预算参考数" xfId="469"/>
    <cellStyle name="差_农林水和城市维护标准支出20080505－县区合计" xfId="470"/>
    <cellStyle name="差_城建部门" xfId="471"/>
    <cellStyle name="差_第五部分(才淼、饶永宏）" xfId="472"/>
    <cellStyle name="差_市辖区测算-新科目（20080626）_民生政策最低支出需求_财力性转移支付2010年预算参考数" xfId="473"/>
    <cellStyle name="差_第一部分：综合全" xfId="474"/>
    <cellStyle name="差_分析缺口率" xfId="475"/>
    <cellStyle name="差_分析缺口率_财力性转移支付2010年预算参考数" xfId="476"/>
    <cellStyle name="差_市辖区测算20080510" xfId="477"/>
    <cellStyle name="差_分县成本差异系数" xfId="478"/>
    <cellStyle name="差_市辖区测算20080510_不含人员经费系数" xfId="479"/>
    <cellStyle name="差_分县成本差异系数_不含人员经费系数" xfId="480"/>
    <cellStyle name="差_市辖区测算20080510_不含人员经费系数_财力性转移支付2010年预算参考数" xfId="481"/>
    <cellStyle name="差_分县成本差异系数_不含人员经费系数_财力性转移支付2010年预算参考数" xfId="482"/>
    <cellStyle name="差_市辖区测算20080510_财力性转移支付2010年预算参考数" xfId="483"/>
    <cellStyle name="差_分县成本差异系数_财力性转移支付2010年预算参考数" xfId="484"/>
    <cellStyle name="差_附表" xfId="485"/>
    <cellStyle name="差_附表_财力性转移支付2010年预算参考数" xfId="486"/>
    <cellStyle name="差_行政(燃修费)" xfId="487"/>
    <cellStyle name="差_行政(燃修费)_不含人员经费系数" xfId="488"/>
    <cellStyle name="差_行政(燃修费)_不含人员经费系数_财力性转移支付2010年预算参考数" xfId="489"/>
    <cellStyle name="好_县市旗测算-新科目（20080626）" xfId="490"/>
    <cellStyle name="差_行政(燃修费)_财力性转移支付2010年预算参考数" xfId="491"/>
    <cellStyle name="差_行政(燃修费)_民生政策最低支出需求_财力性转移支付2010年预算参考数" xfId="492"/>
    <cellStyle name="差_行政(燃修费)_县市旗测算-新科目（含人口规模效应）" xfId="493"/>
    <cellStyle name="差_行政(燃修费)_县市旗测算-新科目（含人口规模效应）_财力性转移支付2010年预算参考数" xfId="494"/>
    <cellStyle name="好_文体广播部门" xfId="495"/>
    <cellStyle name="常规 11_财力性转移支付2009年预算参考数" xfId="496"/>
    <cellStyle name="差_行政（人员）" xfId="497"/>
    <cellStyle name="好_文体广播事业(按照总人口测算）—20080416_不含人员经费系数_财力性转移支付2010年预算参考数" xfId="498"/>
    <cellStyle name="好_1110洱源县_财力性转移支付2010年预算参考数" xfId="499"/>
    <cellStyle name="差_行政（人员）_不含人员经费系数" xfId="500"/>
    <cellStyle name="差_行政（人员）_不含人员经费系数_财力性转移支付2010年预算参考数" xfId="501"/>
    <cellStyle name="差_缺口县区测算(按核定人数)" xfId="502"/>
    <cellStyle name="差_行政（人员）_财力性转移支付2010年预算参考数" xfId="503"/>
    <cellStyle name="常规 2_004-2010年增消两税返还情况表" xfId="504"/>
    <cellStyle name="好_其他部门(按照总人口测算）—20080416_不含人员经费系数_财力性转移支付2010年预算参考数" xfId="505"/>
    <cellStyle name="好_34青海_1_财力性转移支付2010年预算参考数" xfId="506"/>
    <cellStyle name="差_行政（人员）_民生政策最低支出需求" xfId="507"/>
    <cellStyle name="差_行政（人员）_民生政策最低支出需求_财力性转移支付2010年预算参考数" xfId="508"/>
    <cellStyle name="差_行政（人员）_县市旗测算-新科目（含人口规模效应）_财力性转移支付2010年预算参考数" xfId="509"/>
    <cellStyle name="差_行政公检法测算_财力性转移支付2010年预算参考数" xfId="510"/>
    <cellStyle name="差_行政公检法测算_县市旗测算-新科目（含人口规模效应）_财力性转移支付2010年预算参考数" xfId="511"/>
    <cellStyle name="差_河南 缺口县区测算(地方填报)" xfId="512"/>
    <cellStyle name="差_河南 缺口县区测算(地方填报)_财力性转移支付2010年预算参考数" xfId="513"/>
    <cellStyle name="好_市辖区测算-新科目（20080626）_民生政策最低支出需求" xfId="514"/>
    <cellStyle name="差_河南 缺口县区测算(地方填报白)_财力性转移支付2010年预算参考数" xfId="515"/>
    <cellStyle name="好_2006年28四川_财力性转移支付2010年预算参考数" xfId="516"/>
    <cellStyle name="差_核定人数对比" xfId="517"/>
    <cellStyle name="差_核定人数对比_财力性转移支付2010年预算参考数" xfId="518"/>
    <cellStyle name="差_核定人数下发表_财力性转移支付2010年预算参考数" xfId="519"/>
    <cellStyle name="好_一般预算支出口径剔除表_财力性转移支付2010年预算参考数" xfId="520"/>
    <cellStyle name="差_卫生(按照总人口测算）—20080416_不含人员经费系数_财力性转移支付2010年预算参考数" xfId="521"/>
    <cellStyle name="差_汇总" xfId="522"/>
    <cellStyle name="差_卫生(按照总人口测算）—20080416_不含人员经费系数" xfId="523"/>
    <cellStyle name="好_一般预算支出口径剔除表" xfId="524"/>
    <cellStyle name="差_汇总_财力性转移支付2010年预算参考数" xfId="525"/>
    <cellStyle name="差_汇总表" xfId="526"/>
    <cellStyle name="差_县区合并测算20080421" xfId="527"/>
    <cellStyle name="差_汇总表4" xfId="528"/>
    <cellStyle name="差_县区合并测算20080421_财力性转移支付2010年预算参考数" xfId="529"/>
    <cellStyle name="差_汇总表4_财力性转移支付2010年预算参考数" xfId="530"/>
    <cellStyle name="差_汇总表提前告知区县" xfId="531"/>
    <cellStyle name="分级显示行_1_13区汇总" xfId="532"/>
    <cellStyle name="差_汇总-县级财政报表附表" xfId="533"/>
    <cellStyle name="差_检验表" xfId="534"/>
    <cellStyle name="常规 9" xfId="535"/>
    <cellStyle name="好_2007一般预算支出口径剔除表_财力性转移支付2010年预算参考数" xfId="536"/>
    <cellStyle name="差_教育(按照总人口测算）—20080416" xfId="537"/>
    <cellStyle name="差_教育(按照总人口测算）—20080416_财力性转移支付2010年预算参考数" xfId="538"/>
    <cellStyle name="差_教育(按照总人口测算）—20080416_民生政策最低支出需求" xfId="539"/>
    <cellStyle name="好_市辖区测算-新科目（20080626）_不含人员经费系数" xfId="540"/>
    <cellStyle name="差_教育(按照总人口测算）—20080416_民生政策最低支出需求_财力性转移支付2010年预算参考数" xfId="541"/>
    <cellStyle name="差_教育(按照总人口测算）—20080416_县市旗测算-新科目（含人口规模效应）" xfId="542"/>
    <cellStyle name="差_民生政策最低支出需求_财力性转移支付2010年预算参考数" xfId="543"/>
    <cellStyle name="差_民生政策最低支出需求" xfId="544"/>
    <cellStyle name="常规 18" xfId="545"/>
    <cellStyle name="差_农林水和城市维护标准支出20080505－县区合计_不含人员经费系数" xfId="546"/>
    <cellStyle name="差_总人口" xfId="547"/>
    <cellStyle name="差_山东省民生支出标准" xfId="548"/>
    <cellStyle name="差_农林水和城市维护标准支出20080505－县区合计_不含人员经费系数_财力性转移支付2010年预算参考数" xfId="549"/>
    <cellStyle name="差_总人口_财力性转移支付2010年预算参考数" xfId="550"/>
    <cellStyle name="差_山东省民生支出标准_财力性转移支付2010年预算参考数" xfId="551"/>
    <cellStyle name="差_农林水和城市维护标准支出20080505－县区合计_民生政策最低支出需求" xfId="552"/>
    <cellStyle name="差_卫生(按照总人口测算）—20080416_县市旗测算-新科目（含人口规模效应）_财力性转移支付2010年预算参考数" xfId="553"/>
    <cellStyle name="差_人员工资和公用经费2" xfId="554"/>
    <cellStyle name="差_社保处下达区县2015年指标（第二批）" xfId="555"/>
    <cellStyle name="差_人员工资和公用经费2_财力性转移支付2010年预算参考数" xfId="556"/>
    <cellStyle name="差_农林水和城市维护标准支出20080505－县区合计_民生政策最低支出需求_财力性转移支付2010年预算参考数" xfId="557"/>
    <cellStyle name="差_农林水和城市维护标准支出20080505－县区合计_县市旗测算-新科目（含人口规模效应）_财力性转移支付2010年预算参考数" xfId="558"/>
    <cellStyle name="통화 [0]_BOILER-CO1" xfId="559"/>
    <cellStyle name="差_其他部门(按照总人口测算）—20080416" xfId="560"/>
    <cellStyle name="好_缺口县区测算_财力性转移支付2010年预算参考数" xfId="561"/>
    <cellStyle name="后继超级链接" xfId="562"/>
    <cellStyle name="好_教育(按照总人口测算）—20080416_民生政策最低支出需求_财力性转移支付2010年预算参考数" xfId="563"/>
    <cellStyle name="差_其他部门(按照总人口测算）—20080416_县市旗测算-新科目（含人口规模效应）" xfId="564"/>
    <cellStyle name="常规 17" xfId="565"/>
    <cellStyle name="常规 22" xfId="566"/>
    <cellStyle name="差_青海 缺口县区测算(地方填报)_财力性转移支付2010年预算参考数" xfId="567"/>
    <cellStyle name="差_缺口县区测算" xfId="568"/>
    <cellStyle name="差_县市旗测算-新科目（20080626）_民生政策最低支出需求_财力性转移支付2010年预算参考数" xfId="569"/>
    <cellStyle name="差_市辖区测算-新科目（20080626）_县市旗测算-新科目（含人口规模效应）" xfId="570"/>
    <cellStyle name="差_危改资金测算_财力性转移支付2010年预算参考数" xfId="571"/>
    <cellStyle name="差_缺口县区测算（11.13）" xfId="572"/>
    <cellStyle name="差_缺口县区测算（11.13）_财力性转移支付2010年预算参考数" xfId="573"/>
    <cellStyle name="差_缺口县区测算(按2007支出增长25%测算)_财力性转移支付2010年预算参考数" xfId="574"/>
    <cellStyle name="差_缺口县区测算_财力性转移支付2010年预算参考数" xfId="575"/>
    <cellStyle name="差_市辖区测算-新科目（20080626）_县市旗测算-新科目（含人口规模效应）_财力性转移支付2010年预算参考数" xfId="576"/>
    <cellStyle name="好_其他部门(按照总人口测算）—20080416_财力性转移支付2010年预算参考数" xfId="577"/>
    <cellStyle name="差_人员工资和公用经费" xfId="578"/>
    <cellStyle name="差_市辖区测算20080510_县市旗测算-新科目（含人口规模效应）" xfId="579"/>
    <cellStyle name="差_人员工资和公用经费_财力性转移支付2010年预算参考数" xfId="580"/>
    <cellStyle name="差_人员工资和公用经费3_财力性转移支付2010年预算参考数" xfId="581"/>
    <cellStyle name="差_市辖区测算-新科目（20080626）_不含人员经费系数" xfId="582"/>
    <cellStyle name="好_2008年支出调整" xfId="583"/>
    <cellStyle name="差_市辖区测算-新科目（20080626）_不含人员经费系数_财力性转移支付2010年预算参考数" xfId="584"/>
    <cellStyle name="差_市辖区测算-新科目（20080626）_财力性转移支付2010年预算参考数" xfId="585"/>
    <cellStyle name="差_市辖区测算-新科目（20080626）_民生政策最低支出需求" xfId="586"/>
    <cellStyle name="差_数据--基础数据--预算组--2015年人代会预算部分--2015.01.20--人代会前第6稿--按姚局意见改--调市级项级明细_区县政府预算公开整改--表" xfId="587"/>
    <cellStyle name="常规 27" xfId="588"/>
    <cellStyle name="差_县区合并测算20080423(按照各省比重）_民生政策最低支出需求" xfId="589"/>
    <cellStyle name="差_同德_财力性转移支付2010年预算参考数" xfId="590"/>
    <cellStyle name="差_危改资金测算" xfId="591"/>
    <cellStyle name="差_县市旗测算20080508_不含人员经费系数_财力性转移支付2010年预算参考数" xfId="592"/>
    <cellStyle name="差_卫生(按照总人口测算）—20080416" xfId="593"/>
    <cellStyle name="差_卫生(按照总人口测算）—20080416_财力性转移支付2010年预算参考数" xfId="594"/>
    <cellStyle name="差_卫生(按照总人口测算）—20080416_民生政策最低支出需求" xfId="595"/>
    <cellStyle name="好_0605石屏县" xfId="596"/>
    <cellStyle name="差_县市旗测算-新科目（20080626）_不含人员经费系数_财力性转移支付2010年预算参考数" xfId="597"/>
    <cellStyle name="好_市辖区测算20080510_不含人员经费系数" xfId="598"/>
    <cellStyle name="好_0605石屏县_财力性转移支付2010年预算参考数" xfId="599"/>
    <cellStyle name="差_卫生(按照总人口测算）—20080416_民生政策最低支出需求_财力性转移支付2010年预算参考数" xfId="600"/>
    <cellStyle name="差_卫生部门" xfId="601"/>
    <cellStyle name="好_文体广播事业(按照总人口测算）—20080416" xfId="602"/>
    <cellStyle name="差_卫生部门_财力性转移支付2010年预算参考数" xfId="603"/>
    <cellStyle name="好_M01-2(州市补助收入)" xfId="604"/>
    <cellStyle name="差_文体广播部门" xfId="605"/>
    <cellStyle name="差_文体广播事业(按照总人口测算）—20080416_不含人员经费系数_财力性转移支付2010年预算参考数" xfId="606"/>
    <cellStyle name="差_文体广播事业(按照总人口测算）—20080416_县市旗测算-新科目（含人口规模效应）" xfId="607"/>
    <cellStyle name="差_文体广播事业(按照总人口测算）—20080416_县市旗测算-新科目（含人口规模效应）_财力性转移支付2010年预算参考数" xfId="608"/>
    <cellStyle name="差_县区合并测算20080421_不含人员经费系数" xfId="609"/>
    <cellStyle name="差_县区合并测算20080421_不含人员经费系数_财力性转移支付2010年预算参考数" xfId="610"/>
    <cellStyle name="差_县市旗测算-新科目（20080626）" xfId="611"/>
    <cellStyle name="差_县市旗测算-新科目（20080627）_县市旗测算-新科目（含人口规模效应）_财力性转移支付2010年预算参考数" xfId="612"/>
    <cellStyle name="差_县区合并测算20080421_民生政策最低支出需求_财力性转移支付2010年预算参考数" xfId="613"/>
    <cellStyle name="差_县区合并测算20080423(按照各省比重）" xfId="614"/>
    <cellStyle name="差_县区合并测算20080423(按照各省比重）_不含人员经费系数_财力性转移支付2010年预算参考数" xfId="615"/>
    <cellStyle name="差_县区合并测算20080423(按照各省比重）_财力性转移支付2010年预算参考数" xfId="616"/>
    <cellStyle name="差_县区合并测算20080423(按照各省比重）_民生政策最低支出需求_财力性转移支付2010年预算参考数" xfId="617"/>
    <cellStyle name="差_县区合并测算20080423(按照各省比重）_县市旗测算-新科目（含人口规模效应）" xfId="618"/>
    <cellStyle name="差_县市旗测算20080508_不含人员经费系数" xfId="619"/>
    <cellStyle name="差_县市旗测算20080508_财力性转移支付2010年预算参考数" xfId="620"/>
    <cellStyle name="差_县市旗测算20080508_县市旗测算-新科目（含人口规模效应）" xfId="621"/>
    <cellStyle name="差_县市旗测算-新科目（20080626）_财力性转移支付2010年预算参考数" xfId="622"/>
    <cellStyle name="差_县市旗测算-新科目（20080626）_县市旗测算-新科目（含人口规模效应）" xfId="623"/>
    <cellStyle name="差_县市旗测算-新科目（20080627）_不含人员经费系数" xfId="624"/>
    <cellStyle name="差_县市旗测算-新科目（20080627）_不含人员经费系数_财力性转移支付2010年预算参考数" xfId="625"/>
    <cellStyle name="好_自行调整差异系数顺序_财力性转移支付2010年预算参考数" xfId="626"/>
    <cellStyle name="差_县市旗测算-新科目（20080627）_财力性转移支付2010年预算参考数" xfId="627"/>
    <cellStyle name="差_县市旗测算-新科目（20080627）_民生政策最低支出需求" xfId="628"/>
    <cellStyle name="差_县市旗测算-新科目（20080627）_民生政策最低支出需求_财力性转移支付2010年预算参考数" xfId="629"/>
    <cellStyle name="差_一般预算支出口径剔除表" xfId="630"/>
    <cellStyle name="差_云南 缺口县区测算(地方填报)_财力性转移支付2010年预算参考数" xfId="631"/>
    <cellStyle name="好_县区合并测算20080423(按照各省比重）_民生政策最低支出需求" xfId="632"/>
    <cellStyle name="常规 11 2" xfId="633"/>
    <cellStyle name="好_安徽 缺口县区测算(地方填报)1" xfId="634"/>
    <cellStyle name="常规 14" xfId="635"/>
    <cellStyle name="好_行政公检法测算_民生政策最低支出需求_财力性转移支付2010年预算参考数" xfId="636"/>
    <cellStyle name="好_行政（人员）_民生政策最低支出需求" xfId="637"/>
    <cellStyle name="常规 21" xfId="638"/>
    <cellStyle name="常规 16" xfId="639"/>
    <cellStyle name="常规 24" xfId="640"/>
    <cellStyle name="常规 19" xfId="641"/>
    <cellStyle name="常规 25" xfId="642"/>
    <cellStyle name="好_汇总表4_财力性转移支付2010年预算参考数" xfId="643"/>
    <cellStyle name="常规 4 2" xfId="644"/>
    <cellStyle name="常规 7 2" xfId="645"/>
    <cellStyle name="超级链接" xfId="646"/>
    <cellStyle name="好 2" xfId="647"/>
    <cellStyle name="好_05潍坊" xfId="648"/>
    <cellStyle name="好_07临沂" xfId="649"/>
    <cellStyle name="好_09黑龙江" xfId="650"/>
    <cellStyle name="好_09黑龙江_财力性转移支付2010年预算参考数" xfId="651"/>
    <cellStyle name="好_1" xfId="652"/>
    <cellStyle name="好_1_财力性转移支付2010年预算参考数" xfId="653"/>
    <cellStyle name="好_文体广播事业(按照总人口测算）—20080416_不含人员经费系数" xfId="654"/>
    <cellStyle name="好_1110洱源县" xfId="655"/>
    <cellStyle name="好_11大理" xfId="656"/>
    <cellStyle name="好_12滨州" xfId="657"/>
    <cellStyle name="好_12滨州_财力性转移支付2010年预算参考数" xfId="658"/>
    <cellStyle name="好_2" xfId="659"/>
    <cellStyle name="好_2_财力性转移支付2010年预算参考数" xfId="660"/>
    <cellStyle name="好_2006年22湖南" xfId="661"/>
    <cellStyle name="好_2006年22湖南_财力性转移支付2010年预算参考数" xfId="662"/>
    <cellStyle name="注释 2" xfId="663"/>
    <cellStyle name="好_2006年27重庆" xfId="664"/>
    <cellStyle name="好_2006年27重庆_财力性转移支付2010年预算参考数" xfId="665"/>
    <cellStyle name="好_2006年28四川" xfId="666"/>
    <cellStyle name="好_2006年30云南" xfId="667"/>
    <cellStyle name="好_2006年33甘肃" xfId="668"/>
    <cellStyle name="好_2006年34青海" xfId="669"/>
    <cellStyle name="好_2006年34青海_财力性转移支付2010年预算参考数" xfId="670"/>
    <cellStyle name="好_测算结果_财力性转移支付2010年预算参考数" xfId="671"/>
    <cellStyle name="好_2006年全省财力计算表（中央、决算）" xfId="672"/>
    <cellStyle name="好_2006年水利统计指标统计表" xfId="673"/>
    <cellStyle name="好_2006年水利统计指标统计表_财力性转移支付2010年预算参考数" xfId="674"/>
    <cellStyle name="好_2007年收支情况及2008年收支预计表(汇总表)" xfId="675"/>
    <cellStyle name="好_2007年收支情况及2008年收支预计表(汇总表)_财力性转移支付2010年预算参考数" xfId="676"/>
    <cellStyle name="好_2007年一般预算支出剔除" xfId="677"/>
    <cellStyle name="好_2007一般预算支出口径剔除表" xfId="678"/>
    <cellStyle name="好_2008计算资料（8月5）" xfId="679"/>
    <cellStyle name="好_2008年全省汇总收支计算表" xfId="680"/>
    <cellStyle name="好_2008年全省汇总收支计算表_财力性转移支付2010年预算参考数" xfId="681"/>
    <cellStyle name="好_2008年支出核定" xfId="682"/>
    <cellStyle name="好_28四川" xfId="683"/>
    <cellStyle name="好_2008年支出调整_财力性转移支付2010年预算参考数" xfId="684"/>
    <cellStyle name="好_2015年社会保险基金预算草案表样（报人大）" xfId="685"/>
    <cellStyle name="好_2016年科目0114" xfId="686"/>
    <cellStyle name="好_2016人代会附表（2015-9-11）（姚局）-财经委" xfId="687"/>
    <cellStyle name="好_20河南" xfId="688"/>
    <cellStyle name="好_20河南_财力性转移支付2010年预算参考数" xfId="689"/>
    <cellStyle name="好_22湖南" xfId="690"/>
    <cellStyle name="好_22湖南_财力性转移支付2010年预算参考数" xfId="691"/>
    <cellStyle name="适中 2" xfId="692"/>
    <cellStyle name="好_平邑_财力性转移支付2010年预算参考数" xfId="693"/>
    <cellStyle name="好_27重庆_财力性转移支付2010年预算参考数" xfId="694"/>
    <cellStyle name="好_28四川_财力性转移支付2010年预算参考数" xfId="695"/>
    <cellStyle name="好_30云南" xfId="696"/>
    <cellStyle name="好_30云南_1" xfId="697"/>
    <cellStyle name="数字" xfId="698"/>
    <cellStyle name="好_30云南_1_财力性转移支付2010年预算参考数" xfId="699"/>
    <cellStyle name="好_33甘肃" xfId="700"/>
    <cellStyle name="好_其他部门(按照总人口测算）—20080416_不含人员经费系数" xfId="701"/>
    <cellStyle name="好_34青海_1" xfId="702"/>
    <cellStyle name="好_530629_2006年县级财政报表附表" xfId="703"/>
    <cellStyle name="好_5334_2006年迪庆县级财政报表附表" xfId="704"/>
    <cellStyle name="好_Book1" xfId="705"/>
    <cellStyle name="好_Book2" xfId="706"/>
    <cellStyle name="强调文字颜色 6 2" xfId="707"/>
    <cellStyle name="好_Book2_财力性转移支付2010年预算参考数" xfId="708"/>
    <cellStyle name="输出 2" xfId="709"/>
    <cellStyle name="好_gdp" xfId="710"/>
    <cellStyle name="好_安徽 缺口县区测算(地方填报)1_财力性转移支付2010年预算参考数" xfId="711"/>
    <cellStyle name="好_报表" xfId="712"/>
    <cellStyle name="好_人员工资和公用经费2_财力性转移支付2010年预算参考数" xfId="713"/>
    <cellStyle name="好_财政供养人员" xfId="714"/>
    <cellStyle name="好_财政供养人员_财力性转移支付2010年预算参考数" xfId="715"/>
    <cellStyle name="好_测算结果" xfId="716"/>
    <cellStyle name="好_测算结果汇总" xfId="717"/>
    <cellStyle name="烹拳 [0]_ +Foil &amp; -FOIL &amp; PAPER" xfId="718"/>
    <cellStyle name="好_测算结果汇总_财力性转移支付2010年预算参考数" xfId="719"/>
    <cellStyle name="好_缺口县区测算(财政部标准)" xfId="720"/>
    <cellStyle name="好_成本差异系数（含人口规模）" xfId="721"/>
    <cellStyle name="好_成本差异系数_财力性转移支付2010年预算参考数" xfId="722"/>
    <cellStyle name="好_县区合并测算20080423(按照各省比重）_不含人员经费系数" xfId="723"/>
    <cellStyle name="好_城建部门" xfId="724"/>
    <cellStyle name="好_检验表（调整后）" xfId="725"/>
    <cellStyle name="好_分析缺口率" xfId="726"/>
    <cellStyle name="千位分隔 2" xfId="727"/>
    <cellStyle name="好_分县成本差异系数" xfId="728"/>
    <cellStyle name="好_分县成本差异系数_不含人员经费系数" xfId="729"/>
    <cellStyle name="好_分县成本差异系数_不含人员经费系数_财力性转移支付2010年预算参考数" xfId="730"/>
    <cellStyle name="好_其他部门(按照总人口测算）—20080416" xfId="731"/>
    <cellStyle name="好_分县成本差异系数_财力性转移支付2010年预算参考数" xfId="732"/>
    <cellStyle name="好_县区合并测算20080421_县市旗测算-新科目（含人口规模效应）_财力性转移支付2010年预算参考数" xfId="733"/>
    <cellStyle name="好_分县成本差异系数_民生政策最低支出需求" xfId="734"/>
    <cellStyle name="好_分县成本差异系数_民生政策最低支出需求_财力性转移支付2010年预算参考数" xfId="735"/>
    <cellStyle name="好_农林水和城市维护标准支出20080505－县区合计_不含人员经费系数_财力性转移支付2010年预算参考数" xfId="736"/>
    <cellStyle name="好_附表_财力性转移支付2010年预算参考数" xfId="737"/>
    <cellStyle name="好_行政(燃修费)_不含人员经费系数" xfId="738"/>
    <cellStyle name="好_行政(燃修费)_民生政策最低支出需求" xfId="739"/>
    <cellStyle name="好_行政(燃修费)_民生政策最低支出需求_财力性转移支付2010年预算参考数" xfId="740"/>
    <cellStyle name="好_行政(燃修费)_县市旗测算-新科目（含人口规模效应）" xfId="741"/>
    <cellStyle name="好_行政(燃修费)_县市旗测算-新科目（含人口规模效应）_财力性转移支付2010年预算参考数" xfId="742"/>
    <cellStyle name="好_行政（人员）" xfId="743"/>
    <cellStyle name="好_人员工资和公用经费3_财力性转移支付2010年预算参考数" xfId="744"/>
    <cellStyle name="好_行政（人员）_不含人员经费系数_财力性转移支付2010年预算参考数" xfId="745"/>
    <cellStyle name="好_行政（人员）_财力性转移支付2010年预算参考数" xfId="746"/>
    <cellStyle name="好_行政（人员）_县市旗测算-新科目（含人口规模效应）" xfId="747"/>
    <cellStyle name="好_行政（人员）_县市旗测算-新科目（含人口规模效应）_财力性转移支付2010年预算参考数" xfId="748"/>
    <cellStyle name="好_行政公检法测算" xfId="749"/>
    <cellStyle name="好_行政公检法测算_不含人员经费系数" xfId="750"/>
    <cellStyle name="好_汇总" xfId="751"/>
    <cellStyle name="好_行政公检法测算_不含人员经费系数_财力性转移支付2010年预算参考数" xfId="752"/>
    <cellStyle name="好_行政公检法测算_财力性转移支付2010年预算参考数" xfId="753"/>
    <cellStyle name="好_行政公检法测算_民生政策最低支出需求" xfId="754"/>
    <cellStyle name="好_行政公检法测算_县市旗测算-新科目（含人口规模效应）" xfId="755"/>
    <cellStyle name="好_河南 缺口县区测算(地方填报)_财力性转移支付2010年预算参考数" xfId="756"/>
    <cellStyle name="好_核定人数对比" xfId="757"/>
    <cellStyle name="好_核定人数对比_财力性转移支付2010年预算参考数" xfId="758"/>
    <cellStyle name="好_核定人数下发表" xfId="759"/>
    <cellStyle name="好_核定人数下发表_财力性转移支付2010年预算参考数" xfId="760"/>
    <cellStyle name="好_汇总_财力性转移支付2010年预算参考数" xfId="761"/>
    <cellStyle name="好_汇总表" xfId="762"/>
    <cellStyle name="好_汇总表4" xfId="763"/>
    <cellStyle name="好_汇总表提前告知区县" xfId="764"/>
    <cellStyle name="好_汇总-县级财政报表附表" xfId="765"/>
    <cellStyle name="好_教育(按照总人口测算）—20080416_不含人员经费系数" xfId="766"/>
    <cellStyle name="好_教育(按照总人口测算）—20080416_财力性转移支付2010年预算参考数" xfId="767"/>
    <cellStyle name="好_缺口县区测算" xfId="768"/>
    <cellStyle name="好_教育(按照总人口测算）—20080416_民生政策最低支出需求" xfId="769"/>
    <cellStyle name="好_教育(按照总人口测算）—20080416_县市旗测算-新科目（含人口规模效应）_财力性转移支付2010年预算参考数" xfId="770"/>
    <cellStyle name="好_丽江汇总" xfId="771"/>
    <cellStyle name="好_卫生(按照总人口测算）—20080416_不含人员经费系数_财力性转移支付2010年预算参考数" xfId="772"/>
    <cellStyle name="好_民生政策最低支出需求" xfId="773"/>
    <cellStyle name="好_民生政策最低支出需求_财力性转移支付2010年预算参考数" xfId="774"/>
    <cellStyle name="好_农林水和城市维护标准支出20080505－县区合计" xfId="775"/>
    <cellStyle name="好_农林水和城市维护标准支出20080505－县区合计_财力性转移支付2010年预算参考数" xfId="776"/>
    <cellStyle name="好_农林水和城市维护标准支出20080505－县区合计_民生政策最低支出需求" xfId="777"/>
    <cellStyle name="好_农林水和城市维护标准支出20080505－县区合计_民生政策最低支出需求_财力性转移支付2010年预算参考数" xfId="778"/>
    <cellStyle name="好_其他部门(按照总人口测算）—20080416_民生政策最低支出需求" xfId="779"/>
    <cellStyle name="好_其他部门(按照总人口测算）—20080416_民生政策最低支出需求_财力性转移支付2010年预算参考数" xfId="780"/>
    <cellStyle name="好_其他部门(按照总人口测算）—20080416_县市旗测算-新科目（含人口规模效应）_财力性转移支付2010年预算参考数" xfId="781"/>
    <cellStyle name="好_青海 缺口县区测算(地方填报)" xfId="782"/>
    <cellStyle name="好_青海 缺口县区测算(地方填报)_财力性转移支付2010年预算参考数" xfId="783"/>
    <cellStyle name="好_缺口县区测算(按2007支出增长25%测算)_财力性转移支付2010年预算参考数" xfId="784"/>
    <cellStyle name="好_缺口县区测算(按核定人数)" xfId="785"/>
    <cellStyle name="好_缺口县区测算(按核定人数)_财力性转移支付2010年预算参考数" xfId="786"/>
    <cellStyle name="好_缺口县区测算(财政部标准)_财力性转移支付2010年预算参考数" xfId="787"/>
    <cellStyle name="好_人员工资和公用经费" xfId="788"/>
    <cellStyle name="好_人员工资和公用经费_财力性转移支付2010年预算参考数" xfId="789"/>
    <cellStyle name="千位_(人代会用)" xfId="790"/>
    <cellStyle name="好_人员工资和公用经费2" xfId="791"/>
    <cellStyle name="好_山东省民生支出标准_财力性转移支付2010年预算参考数" xfId="792"/>
    <cellStyle name="好_市辖区测算20080510" xfId="793"/>
    <cellStyle name="好_市辖区测算20080510_不含人员经费系数_财力性转移支付2010年预算参考数" xfId="794"/>
    <cellStyle name="好_市辖区测算20080510_财力性转移支付2010年预算参考数" xfId="795"/>
    <cellStyle name="好_市辖区测算20080510_民生政策最低支出需求" xfId="796"/>
    <cellStyle name="好_市辖区测算20080510_民生政策最低支出需求_财力性转移支付2010年预算参考数" xfId="797"/>
    <cellStyle name="好_同德" xfId="798"/>
    <cellStyle name="好_市辖区测算20080510_县市旗测算-新科目（含人口规模效应）" xfId="799"/>
    <cellStyle name="好_市辖区测算-新科目（20080626）_不含人员经费系数_财力性转移支付2010年预算参考数" xfId="800"/>
    <cellStyle name="好_市辖区测算-新科目（20080626）_民生政策最低支出需求_财力性转移支付2010年预算参考数" xfId="801"/>
    <cellStyle name="好_数据--基础数据--预算组--2015年人代会预算部分--2015.01.20--人代会前第6稿--按姚局意见改--调市级项级明细_区县政府预算公开整改--表" xfId="802"/>
    <cellStyle name="好_危改资金测算" xfId="803"/>
    <cellStyle name="好_危改资金测算_财力性转移支付2010年预算参考数" xfId="804"/>
    <cellStyle name="好_卫生(按照总人口测算）—20080416" xfId="805"/>
    <cellStyle name="好_卫生(按照总人口测算）—20080416_不含人员经费系数" xfId="806"/>
    <cellStyle name="好_卫生(按照总人口测算）—20080416_财力性转移支付2010年预算参考数" xfId="807"/>
    <cellStyle name="好_卫生(按照总人口测算）—20080416_民生政策最低支出需求" xfId="808"/>
    <cellStyle name="好_卫生(按照总人口测算）—20080416_民生政策最低支出需求_财力性转移支付2010年预算参考数" xfId="809"/>
    <cellStyle name="好_卫生(按照总人口测算）—20080416_县市旗测算-新科目（含人口规模效应）" xfId="810"/>
    <cellStyle name="千位分隔[0] 3" xfId="811"/>
    <cellStyle name="好_卫生(按照总人口测算）—20080416_县市旗测算-新科目（含人口规模效应）_财力性转移支付2010年预算参考数" xfId="812"/>
    <cellStyle name="好_文体广播事业(按照总人口测算）—20080416_财力性转移支付2010年预算参考数" xfId="813"/>
    <cellStyle name="好_文体广播事业(按照总人口测算）—20080416_民生政策最低支出需求" xfId="814"/>
    <cellStyle name="好_文体广播事业(按照总人口测算）—20080416_民生政策最低支出需求_财力性转移支付2010年预算参考数" xfId="815"/>
    <cellStyle name="好_文体广播事业(按照总人口测算）—20080416_县市旗测算-新科目（含人口规模效应）_财力性转移支付2010年预算参考数" xfId="816"/>
    <cellStyle name="好_县区合并测算20080421" xfId="817"/>
    <cellStyle name="好_县区合并测算20080421_不含人员经费系数_财力性转移支付2010年预算参考数" xfId="818"/>
    <cellStyle name="好_县区合并测算20080421_民生政策最低支出需求_财力性转移支付2010年预算参考数" xfId="819"/>
    <cellStyle name="好_县区合并测算20080421_民生政策最低支出需求" xfId="820"/>
    <cellStyle name="好_县区合并测算20080421_县市旗测算-新科目（含人口规模效应）" xfId="821"/>
    <cellStyle name="好_县区合并测算20080423(按照各省比重）_不含人员经费系数_财力性转移支付2010年预算参考数" xfId="822"/>
    <cellStyle name="好_县区合并测算20080423(按照各省比重）_财力性转移支付2010年预算参考数" xfId="823"/>
    <cellStyle name="好_县区合并测算20080423(按照各省比重）_民生政策最低支出需求_财力性转移支付2010年预算参考数" xfId="824"/>
    <cellStyle name="好_县区合并测算20080423(按照各省比重）_县市旗测算-新科目（含人口规模效应）" xfId="825"/>
    <cellStyle name="好_县区合并测算20080423(按照各省比重）_县市旗测算-新科目（含人口规模效应）_财力性转移支付2010年预算参考数" xfId="826"/>
    <cellStyle name="好_县市旗测算20080508_民生政策最低支出需求" xfId="827"/>
    <cellStyle name="好_县市旗测算20080508_民生政策最低支出需求_财力性转移支付2010年预算参考数" xfId="828"/>
    <cellStyle name="好_县市旗测算-新科目（20080626）_不含人员经费系数" xfId="829"/>
    <cellStyle name="好_县市旗测算-新科目（20080626）_财力性转移支付2010年预算参考数" xfId="830"/>
    <cellStyle name="好_县市旗测算-新科目（20080626）_民生政策最低支出需求_财力性转移支付2010年预算参考数" xfId="831"/>
    <cellStyle name="好_县市旗测算-新科目（20080627）_不含人员经费系数" xfId="832"/>
    <cellStyle name="好_县市旗测算-新科目（20080627）_不含人员经费系数_财力性转移支付2010年预算参考数" xfId="833"/>
    <cellStyle name="好_重点民生支出需求测算表社保（农村低保）081112" xfId="834"/>
    <cellStyle name="好_县市旗测算-新科目（20080627）_民生政策最低支出需求_财力性转移支付2010年预算参考数" xfId="835"/>
    <cellStyle name="好_县市旗测算-新科目（20080627）_县市旗测算-新科目（含人口规模效应）" xfId="836"/>
    <cellStyle name="好_县市旗测算-新科目（20080627）_县市旗测算-新科目（含人口规模效应）_财力性转移支付2010年预算参考数" xfId="837"/>
    <cellStyle name="好_云南省2008年转移支付测算——州市本级考核部分及政策性测算" xfId="838"/>
    <cellStyle name="好_云南省2008年转移支付测算——州市本级考核部分及政策性测算_财力性转移支付2010年预算参考数" xfId="839"/>
    <cellStyle name="后继超链接" xfId="840"/>
    <cellStyle name="汇总 2" xfId="841"/>
    <cellStyle name="货币 2" xfId="842"/>
    <cellStyle name="计算 2" xfId="843"/>
    <cellStyle name="解释性文本 2" xfId="844"/>
    <cellStyle name="霓付 [0]_ +Foil &amp; -FOIL &amp; PAPER" xfId="845"/>
    <cellStyle name="霓付_ +Foil &amp; -FOIL &amp; PAPER" xfId="846"/>
    <cellStyle name="烹拳_ +Foil &amp; -FOIL &amp; PAPER" xfId="847"/>
    <cellStyle name="普通_ 白土" xfId="848"/>
    <cellStyle name="千分位_ 白土" xfId="849"/>
    <cellStyle name="千位分隔[0] 4" xfId="850"/>
    <cellStyle name="钎霖_4岿角利" xfId="851"/>
    <cellStyle name="强调文字颜色 3 2" xfId="852"/>
    <cellStyle name="强调文字颜色 5 2" xfId="853"/>
    <cellStyle name="输入 2" xfId="854"/>
    <cellStyle name="未定义" xfId="855"/>
    <cellStyle name="小数" xfId="856"/>
    <cellStyle name="样式 1" xfId="857"/>
    <cellStyle name="표준_0N-HANDLING " xfId="858"/>
    <cellStyle name="常规_（自用）西青区2017年政府预算公开表" xfId="8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33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68.75\d$\&#20849;&#20139;\Documents%20and%20Settings\user.SR\&#26700;&#38754;\&#39044;&#31639;&#22788;&#25253;&#34920;\&#39044;&#31639;&#22788;&#34920;&#266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1556;&#40527;(10.38.150.84)\2015-01-17%2016_00_02\&#65281;&#65281;&#65281;2013&#24180;&#36130;&#25919;&#25910;&#20837;&#26376;&#25253;-12&#26376;&#65288;20140103&#39044;&#31639;&#31532;&#19971;&#31295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1556;&#40527;(10.38.150.84)\2015-01-17%2016_00_02\&#65281;&#65281;&#65281;2013&#24180;&#36130;&#25919;&#25910;&#20837;&#26376;&#25253;-12&#26376;&#65288;20140103&#39044;&#31639;&#31532;&#19971;&#31295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DDETABLE "/>
      <sheetName val="#REF"/>
      <sheetName val="XL4Poppy"/>
      <sheetName val="2000地方"/>
      <sheetName val="KKKKKKKK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XL4Poppy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车"/>
      <sheetName val="实物标准"/>
      <sheetName val="专项"/>
      <sheetName val="13 铁路配件"/>
      <sheetName val="_x0000__x0000__x0000__x0000__x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车"/>
      <sheetName val="实物标准"/>
      <sheetName val="专项"/>
      <sheetName val="KKKKKKKK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85" zoomScaleNormal="85" zoomScaleSheetLayoutView="85" workbookViewId="0" topLeftCell="A1">
      <selection activeCell="B8" sqref="B8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17" t="s">
        <v>1</v>
      </c>
      <c r="B2" s="17"/>
      <c r="C2" s="17"/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8" t="s">
        <v>3</v>
      </c>
      <c r="B4" s="18"/>
      <c r="C4" s="18" t="s">
        <v>4</v>
      </c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</row>
    <row r="5" spans="1:249" ht="36.75" customHeight="1">
      <c r="A5" s="18" t="s">
        <v>5</v>
      </c>
      <c r="B5" s="113" t="s">
        <v>6</v>
      </c>
      <c r="C5" s="18" t="s">
        <v>5</v>
      </c>
      <c r="D5" s="113" t="s">
        <v>6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</row>
    <row r="6" spans="1:249" ht="30" customHeight="1">
      <c r="A6" s="114" t="s">
        <v>7</v>
      </c>
      <c r="B6" s="25">
        <v>67480.38</v>
      </c>
      <c r="C6" s="115" t="s">
        <v>8</v>
      </c>
      <c r="D6" s="25">
        <v>9450.46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</row>
    <row r="7" spans="1:249" ht="30" customHeight="1">
      <c r="A7" s="114" t="s">
        <v>9</v>
      </c>
      <c r="B7" s="25">
        <v>0</v>
      </c>
      <c r="C7" s="115" t="s">
        <v>10</v>
      </c>
      <c r="D7" s="25">
        <v>499.6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</row>
    <row r="8" spans="1:249" ht="30" customHeight="1">
      <c r="A8" s="114" t="s">
        <v>11</v>
      </c>
      <c r="B8" s="25"/>
      <c r="C8" s="115" t="s">
        <v>12</v>
      </c>
      <c r="D8" s="25">
        <v>12863.74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</row>
    <row r="9" spans="1:249" ht="30" customHeight="1">
      <c r="A9" s="114" t="s">
        <v>13</v>
      </c>
      <c r="B9" s="25"/>
      <c r="C9" s="115" t="s">
        <v>14</v>
      </c>
      <c r="D9" s="25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</row>
    <row r="10" spans="1:249" ht="30" customHeight="1">
      <c r="A10" s="114" t="s">
        <v>15</v>
      </c>
      <c r="B10" s="25"/>
      <c r="C10" s="115" t="s">
        <v>16</v>
      </c>
      <c r="D10" s="25">
        <v>36.22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</row>
    <row r="11" spans="1:249" ht="30" customHeight="1">
      <c r="A11" s="114" t="s">
        <v>17</v>
      </c>
      <c r="B11" s="25"/>
      <c r="C11" s="116" t="s">
        <v>18</v>
      </c>
      <c r="D11" s="25">
        <v>4915.99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</row>
    <row r="12" spans="1:249" ht="30" customHeight="1">
      <c r="A12" s="114"/>
      <c r="B12" s="25"/>
      <c r="C12" s="115" t="s">
        <v>19</v>
      </c>
      <c r="D12" s="25">
        <v>4912.44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</row>
    <row r="13" spans="1:249" ht="30" customHeight="1">
      <c r="A13" s="117"/>
      <c r="B13" s="118"/>
      <c r="C13" s="115" t="s">
        <v>20</v>
      </c>
      <c r="D13" s="25">
        <v>1920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</row>
    <row r="14" spans="1:249" ht="30" customHeight="1">
      <c r="A14" s="114"/>
      <c r="B14" s="118"/>
      <c r="C14" s="115" t="s">
        <v>21</v>
      </c>
      <c r="D14" s="25">
        <v>24134.71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</row>
    <row r="15" spans="1:249" ht="30" customHeight="1">
      <c r="A15" s="117"/>
      <c r="B15" s="118"/>
      <c r="C15" s="115" t="s">
        <v>22</v>
      </c>
      <c r="D15" s="25">
        <v>1499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</row>
    <row r="16" spans="1:249" ht="30" customHeight="1">
      <c r="A16" s="114"/>
      <c r="B16" s="118"/>
      <c r="C16" s="115" t="s">
        <v>23</v>
      </c>
      <c r="D16" s="25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</row>
    <row r="17" spans="1:249" ht="30" customHeight="1">
      <c r="A17" s="114"/>
      <c r="B17" s="118"/>
      <c r="C17" s="115" t="s">
        <v>24</v>
      </c>
      <c r="D17" s="25">
        <v>418.7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</row>
    <row r="18" spans="1:249" ht="30" customHeight="1">
      <c r="A18" s="114"/>
      <c r="B18" s="25"/>
      <c r="C18" s="115" t="s">
        <v>25</v>
      </c>
      <c r="D18" s="25">
        <v>0.12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</row>
    <row r="19" spans="1:249" ht="30" customHeight="1">
      <c r="A19" s="114"/>
      <c r="B19" s="25"/>
      <c r="C19" s="115" t="s">
        <v>26</v>
      </c>
      <c r="D19" s="25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</row>
    <row r="20" spans="1:249" ht="30" customHeight="1">
      <c r="A20" s="114"/>
      <c r="B20" s="25"/>
      <c r="C20" s="115" t="s">
        <v>27</v>
      </c>
      <c r="D20" s="119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</row>
    <row r="21" spans="1:249" ht="30" customHeight="1">
      <c r="A21" s="114"/>
      <c r="B21" s="25"/>
      <c r="C21" s="115" t="s">
        <v>28</v>
      </c>
      <c r="D21" s="119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</row>
    <row r="22" spans="1:249" ht="30" customHeight="1">
      <c r="A22" s="114"/>
      <c r="B22" s="25"/>
      <c r="C22" s="120" t="s">
        <v>29</v>
      </c>
      <c r="D22" s="25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</row>
    <row r="23" spans="1:249" ht="30" customHeight="1">
      <c r="A23" s="114"/>
      <c r="B23" s="25"/>
      <c r="C23" s="120" t="s">
        <v>30</v>
      </c>
      <c r="D23" s="12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</row>
    <row r="24" spans="1:249" ht="30" customHeight="1">
      <c r="A24" s="114"/>
      <c r="B24" s="25"/>
      <c r="C24" s="120" t="s">
        <v>31</v>
      </c>
      <c r="D24" s="121">
        <v>1829.4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</row>
    <row r="25" spans="1:249" ht="30.75" customHeight="1">
      <c r="A25" s="114"/>
      <c r="B25" s="25"/>
      <c r="C25" s="120" t="s">
        <v>32</v>
      </c>
      <c r="D25" s="121">
        <v>5000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</row>
    <row r="26" spans="1:249" ht="30" customHeight="1">
      <c r="A26" s="20" t="s">
        <v>33</v>
      </c>
      <c r="B26" s="25">
        <f>B6</f>
        <v>67480.38</v>
      </c>
      <c r="C26" s="20" t="s">
        <v>34</v>
      </c>
      <c r="D26" s="121">
        <f>SUM(D6:D25)</f>
        <v>67480.38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</row>
    <row r="27" spans="1:249" ht="30" customHeight="1">
      <c r="A27" s="114" t="s">
        <v>35</v>
      </c>
      <c r="B27" s="25"/>
      <c r="C27" s="115" t="s">
        <v>36</v>
      </c>
      <c r="D27" s="25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</row>
    <row r="28" spans="1:249" ht="30" customHeight="1">
      <c r="A28" s="114" t="s">
        <v>37</v>
      </c>
      <c r="B28" s="25"/>
      <c r="C28" s="25"/>
      <c r="D28" s="25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</row>
    <row r="29" spans="1:249" ht="30" customHeight="1">
      <c r="A29" s="114" t="s">
        <v>38</v>
      </c>
      <c r="B29" s="25"/>
      <c r="C29" s="25"/>
      <c r="D29" s="25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</row>
    <row r="30" spans="1:249" ht="30" customHeight="1">
      <c r="A30" s="114" t="s">
        <v>39</v>
      </c>
      <c r="B30" s="25"/>
      <c r="C30" s="25"/>
      <c r="D30" s="25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</row>
    <row r="31" spans="1:249" ht="30" customHeight="1">
      <c r="A31" s="20" t="s">
        <v>40</v>
      </c>
      <c r="B31" s="25">
        <f>B26</f>
        <v>67480.38</v>
      </c>
      <c r="C31" s="20" t="s">
        <v>41</v>
      </c>
      <c r="D31" s="25">
        <f>D26</f>
        <v>67480.38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</row>
    <row r="32" spans="1:249" ht="27" customHeight="1">
      <c r="A32" s="31" t="s">
        <v>42</v>
      </c>
      <c r="B32" s="125"/>
      <c r="C32" s="126"/>
      <c r="D32" s="127">
        <v>0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</row>
    <row r="33" spans="1:249" ht="27.75" customHeight="1">
      <c r="A33" s="128"/>
      <c r="B33" s="129"/>
      <c r="C33" s="128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  <c r="IO33" s="134"/>
    </row>
    <row r="34" spans="1:249" ht="27.75" customHeight="1">
      <c r="A34" s="131"/>
      <c r="B34" s="132"/>
      <c r="C34" s="132"/>
      <c r="D34" s="132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</row>
    <row r="35" spans="1:249" ht="27.75" customHeight="1">
      <c r="A35" s="132"/>
      <c r="B35" s="132"/>
      <c r="C35" s="132"/>
      <c r="D35" s="132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</row>
    <row r="36" spans="1:249" ht="27.75" customHeight="1">
      <c r="A36" s="132"/>
      <c r="B36" s="132"/>
      <c r="C36" s="132"/>
      <c r="D36" s="132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</row>
    <row r="37" spans="1:249" ht="27.75" customHeight="1">
      <c r="A37" s="132"/>
      <c r="B37" s="132"/>
      <c r="C37" s="132"/>
      <c r="D37" s="132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3999999999999996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SheetLayoutView="100" workbookViewId="0" topLeftCell="A1">
      <selection activeCell="A9" sqref="A9"/>
    </sheetView>
  </sheetViews>
  <sheetFormatPr defaultColWidth="9.16015625" defaultRowHeight="27.75" customHeight="1"/>
  <cols>
    <col min="1" max="1" width="12.66015625" style="162" customWidth="1"/>
    <col min="2" max="2" width="12.5" style="162" customWidth="1"/>
    <col min="3" max="3" width="12.33203125" style="162" customWidth="1"/>
    <col min="4" max="5" width="10.66015625" style="128" customWidth="1"/>
    <col min="6" max="6" width="9.66015625" style="128" customWidth="1"/>
    <col min="7" max="7" width="9.5" style="128" customWidth="1"/>
    <col min="8" max="8" width="10.66015625" style="128" customWidth="1"/>
    <col min="9" max="11" width="9.5" style="162" customWidth="1"/>
    <col min="12" max="243" width="9" style="128" customWidth="1"/>
    <col min="244" max="244" width="9.16015625" style="163" customWidth="1"/>
    <col min="245" max="16384" width="9.16015625" style="163" customWidth="1"/>
  </cols>
  <sheetData>
    <row r="1" spans="1:11" s="160" customFormat="1" ht="27" customHeight="1">
      <c r="A1" s="2" t="s">
        <v>43</v>
      </c>
      <c r="B1" s="164"/>
      <c r="C1" s="164"/>
      <c r="D1" s="164"/>
      <c r="F1" s="164"/>
      <c r="G1" s="164"/>
      <c r="H1" s="164"/>
      <c r="I1" s="164"/>
      <c r="J1" s="164"/>
      <c r="K1" s="164"/>
    </row>
    <row r="2" spans="1:11" s="111" customFormat="1" ht="40.5" customHeight="1">
      <c r="A2" s="165" t="s">
        <v>44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s="111" customFormat="1" ht="12.7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s="14" customFormat="1" ht="21.75" customHeight="1">
      <c r="A4" s="166"/>
      <c r="B4" s="166"/>
      <c r="C4" s="166"/>
      <c r="D4" s="166"/>
      <c r="F4" s="166"/>
      <c r="G4" s="166"/>
      <c r="H4" s="166"/>
      <c r="I4" s="166"/>
      <c r="J4" s="166"/>
      <c r="K4" s="166" t="s">
        <v>2</v>
      </c>
    </row>
    <row r="5" spans="1:11" s="161" customFormat="1" ht="29.25" customHeight="1">
      <c r="A5" s="113" t="s">
        <v>45</v>
      </c>
      <c r="B5" s="167" t="s">
        <v>46</v>
      </c>
      <c r="C5" s="113" t="s">
        <v>47</v>
      </c>
      <c r="D5" s="113" t="s">
        <v>48</v>
      </c>
      <c r="E5" s="113" t="s">
        <v>49</v>
      </c>
      <c r="F5" s="113" t="s">
        <v>50</v>
      </c>
      <c r="G5" s="113" t="s">
        <v>51</v>
      </c>
      <c r="H5" s="113" t="s">
        <v>52</v>
      </c>
      <c r="I5" s="113" t="s">
        <v>53</v>
      </c>
      <c r="J5" s="113"/>
      <c r="K5" s="113"/>
    </row>
    <row r="6" spans="1:11" s="161" customFormat="1" ht="29.25" customHeight="1">
      <c r="A6" s="113"/>
      <c r="B6" s="168"/>
      <c r="C6" s="113"/>
      <c r="D6" s="113"/>
      <c r="E6" s="113"/>
      <c r="F6" s="113"/>
      <c r="G6" s="113"/>
      <c r="H6" s="113"/>
      <c r="I6" s="113" t="s">
        <v>54</v>
      </c>
      <c r="J6" s="113" t="s">
        <v>55</v>
      </c>
      <c r="K6" s="171" t="s">
        <v>56</v>
      </c>
    </row>
    <row r="7" spans="1:11" s="161" customFormat="1" ht="39.75" customHeight="1">
      <c r="A7" s="113"/>
      <c r="B7" s="169"/>
      <c r="C7" s="113"/>
      <c r="D7" s="113"/>
      <c r="E7" s="113"/>
      <c r="F7" s="113"/>
      <c r="G7" s="113"/>
      <c r="H7" s="113"/>
      <c r="I7" s="113"/>
      <c r="J7" s="113"/>
      <c r="K7" s="171"/>
    </row>
    <row r="8" spans="1:243" s="133" customFormat="1" ht="33.75" customHeight="1">
      <c r="A8" s="170">
        <v>67480.38</v>
      </c>
      <c r="B8" s="170">
        <v>67480.38</v>
      </c>
      <c r="C8" s="170"/>
      <c r="D8" s="170"/>
      <c r="E8" s="170"/>
      <c r="F8" s="170"/>
      <c r="G8" s="170"/>
      <c r="H8" s="170"/>
      <c r="I8" s="170"/>
      <c r="J8" s="170"/>
      <c r="K8" s="170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</row>
    <row r="9" spans="1:243" s="112" customFormat="1" ht="33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</row>
    <row r="10" spans="1:11" s="133" customFormat="1" ht="33.75" customHeight="1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2" s="133" customFormat="1" ht="33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112"/>
    </row>
    <row r="12" spans="1:12" s="133" customFormat="1" ht="33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12"/>
    </row>
    <row r="13" spans="1:11" ht="33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</sheetData>
  <sheetProtection/>
  <mergeCells count="13">
    <mergeCell ref="A2:K2"/>
    <mergeCell ref="I5:K5"/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K6:K7"/>
  </mergeCells>
  <printOptions horizontalCentered="1"/>
  <pageMargins left="0.8300000000000001" right="0.8300000000000001" top="0.9599999999999999" bottom="0.59" header="0.51" footer="0.51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7"/>
  <sheetViews>
    <sheetView showGridLines="0" showZeros="0" view="pageBreakPreview" zoomScale="85" zoomScaleNormal="75" zoomScaleSheetLayoutView="85" workbookViewId="0" topLeftCell="A1">
      <selection activeCell="C16" sqref="C16"/>
    </sheetView>
  </sheetViews>
  <sheetFormatPr defaultColWidth="9.16015625" defaultRowHeight="27.75" customHeight="1"/>
  <cols>
    <col min="1" max="1" width="44.66015625" style="141" customWidth="1"/>
    <col min="2" max="2" width="14.66015625" style="142" customWidth="1"/>
    <col min="3" max="3" width="13" style="142" customWidth="1"/>
    <col min="4" max="4" width="12.83203125" style="142" customWidth="1"/>
    <col min="5" max="5" width="11.66015625" style="142" customWidth="1"/>
    <col min="6" max="6" width="10.5" style="142" customWidth="1"/>
    <col min="7" max="7" width="11.66015625" style="142" customWidth="1"/>
    <col min="8" max="8" width="10.16015625" style="143" customWidth="1"/>
    <col min="9" max="248" width="10.66015625" style="143" customWidth="1"/>
    <col min="249" max="250" width="9.16015625" style="144" customWidth="1"/>
    <col min="251" max="16384" width="9.16015625" style="144" customWidth="1"/>
  </cols>
  <sheetData>
    <row r="1" spans="1:8" s="136" customFormat="1" ht="27" customHeight="1">
      <c r="A1" s="145"/>
      <c r="B1" s="146"/>
      <c r="C1" s="146"/>
      <c r="D1" s="146"/>
      <c r="E1" s="146"/>
      <c r="F1" s="146"/>
      <c r="H1" s="146"/>
    </row>
    <row r="2" spans="1:12" s="137" customFormat="1" ht="48.75" customHeight="1">
      <c r="A2" s="147" t="s">
        <v>57</v>
      </c>
      <c r="B2" s="147"/>
      <c r="C2" s="147"/>
      <c r="D2" s="147"/>
      <c r="E2" s="147"/>
      <c r="F2" s="147"/>
      <c r="G2" s="148"/>
      <c r="H2" s="147"/>
      <c r="I2" s="159"/>
      <c r="J2" s="147"/>
      <c r="K2" s="159"/>
      <c r="L2" s="159"/>
    </row>
    <row r="3" spans="1:8" s="138" customFormat="1" ht="21.75" customHeight="1">
      <c r="A3" s="149"/>
      <c r="B3" s="149"/>
      <c r="C3" s="149"/>
      <c r="D3" s="149"/>
      <c r="E3" s="149"/>
      <c r="F3" s="149"/>
      <c r="H3" s="149" t="s">
        <v>2</v>
      </c>
    </row>
    <row r="4" spans="1:8" s="130" customFormat="1" ht="29.25" customHeight="1">
      <c r="A4" s="150" t="s">
        <v>58</v>
      </c>
      <c r="B4" s="151" t="s">
        <v>59</v>
      </c>
      <c r="C4" s="151" t="s">
        <v>60</v>
      </c>
      <c r="D4" s="150" t="s">
        <v>61</v>
      </c>
      <c r="E4" s="150" t="s">
        <v>62</v>
      </c>
      <c r="F4" s="150" t="s">
        <v>63</v>
      </c>
      <c r="G4" s="150" t="s">
        <v>64</v>
      </c>
      <c r="H4" s="150" t="s">
        <v>65</v>
      </c>
    </row>
    <row r="5" spans="1:8" s="130" customFormat="1" ht="29.25" customHeight="1">
      <c r="A5" s="150"/>
      <c r="B5" s="151"/>
      <c r="C5" s="151"/>
      <c r="D5" s="150"/>
      <c r="E5" s="150"/>
      <c r="F5" s="150"/>
      <c r="G5" s="150"/>
      <c r="H5" s="150"/>
    </row>
    <row r="6" spans="1:8" s="130" customFormat="1" ht="29.25" customHeight="1">
      <c r="A6" s="150"/>
      <c r="B6" s="151"/>
      <c r="C6" s="151"/>
      <c r="D6" s="150"/>
      <c r="E6" s="150"/>
      <c r="F6" s="150"/>
      <c r="G6" s="150"/>
      <c r="H6" s="150"/>
    </row>
    <row r="7" spans="1:248" s="139" customFormat="1" ht="27" customHeight="1">
      <c r="A7" s="152" t="s">
        <v>66</v>
      </c>
      <c r="B7" s="153">
        <f>SUM(B8:B27)</f>
        <v>67480.38</v>
      </c>
      <c r="C7" s="153">
        <f>SUM(C8:C27)</f>
        <v>17253.22</v>
      </c>
      <c r="D7" s="153">
        <f>SUM(D8:D27)</f>
        <v>50227.16</v>
      </c>
      <c r="E7" s="153"/>
      <c r="F7" s="153"/>
      <c r="G7" s="153"/>
      <c r="H7" s="153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</row>
    <row r="8" spans="1:9" s="140" customFormat="1" ht="27" customHeight="1">
      <c r="A8" s="115" t="s">
        <v>8</v>
      </c>
      <c r="B8" s="154">
        <f aca="true" t="shared" si="0" ref="B8:B20">C8+D8</f>
        <v>9450.46</v>
      </c>
      <c r="C8" s="153">
        <v>5285.03</v>
      </c>
      <c r="D8" s="153">
        <v>4165.43</v>
      </c>
      <c r="E8" s="153"/>
      <c r="F8" s="153"/>
      <c r="G8" s="153"/>
      <c r="H8" s="153"/>
      <c r="I8" s="139"/>
    </row>
    <row r="9" spans="1:8" ht="27" customHeight="1">
      <c r="A9" s="115" t="s">
        <v>10</v>
      </c>
      <c r="B9" s="154">
        <f t="shared" si="0"/>
        <v>499.6</v>
      </c>
      <c r="C9" s="153"/>
      <c r="D9" s="153">
        <v>499.6</v>
      </c>
      <c r="E9" s="153"/>
      <c r="F9" s="153"/>
      <c r="G9" s="153"/>
      <c r="H9" s="153"/>
    </row>
    <row r="10" spans="1:8" ht="27" customHeight="1">
      <c r="A10" s="115" t="s">
        <v>12</v>
      </c>
      <c r="B10" s="154">
        <f t="shared" si="0"/>
        <v>12863.74</v>
      </c>
      <c r="C10" s="153">
        <v>8583.24</v>
      </c>
      <c r="D10" s="153">
        <v>4280.5</v>
      </c>
      <c r="E10" s="153"/>
      <c r="F10" s="153"/>
      <c r="G10" s="153"/>
      <c r="H10" s="153"/>
    </row>
    <row r="11" spans="1:8" ht="27" customHeight="1">
      <c r="A11" s="115" t="s">
        <v>14</v>
      </c>
      <c r="B11" s="154">
        <f t="shared" si="0"/>
        <v>0</v>
      </c>
      <c r="C11" s="153"/>
      <c r="D11" s="153"/>
      <c r="E11" s="153"/>
      <c r="F11" s="155"/>
      <c r="G11" s="155"/>
      <c r="H11" s="156"/>
    </row>
    <row r="12" spans="1:8" ht="27" customHeight="1">
      <c r="A12" s="115" t="s">
        <v>16</v>
      </c>
      <c r="B12" s="154">
        <f t="shared" si="0"/>
        <v>36.22</v>
      </c>
      <c r="C12" s="153"/>
      <c r="D12" s="153">
        <v>36.22</v>
      </c>
      <c r="E12" s="153"/>
      <c r="F12" s="155"/>
      <c r="G12" s="155"/>
      <c r="H12" s="156"/>
    </row>
    <row r="13" spans="1:8" ht="27" customHeight="1">
      <c r="A13" s="116" t="s">
        <v>18</v>
      </c>
      <c r="B13" s="154">
        <f t="shared" si="0"/>
        <v>4915.99</v>
      </c>
      <c r="C13" s="153">
        <v>1113.75</v>
      </c>
      <c r="D13" s="153">
        <v>3802.24</v>
      </c>
      <c r="E13" s="153"/>
      <c r="F13" s="155"/>
      <c r="G13" s="155"/>
      <c r="H13" s="156"/>
    </row>
    <row r="14" spans="1:8" ht="27" customHeight="1">
      <c r="A14" s="115" t="s">
        <v>19</v>
      </c>
      <c r="B14" s="154">
        <f t="shared" si="0"/>
        <v>4912.4400000000005</v>
      </c>
      <c r="C14" s="153">
        <v>1546.15</v>
      </c>
      <c r="D14" s="153">
        <v>3366.29</v>
      </c>
      <c r="E14" s="153"/>
      <c r="F14" s="155"/>
      <c r="G14" s="155"/>
      <c r="H14" s="156"/>
    </row>
    <row r="15" spans="1:8" ht="27" customHeight="1">
      <c r="A15" s="115" t="s">
        <v>20</v>
      </c>
      <c r="B15" s="154">
        <f t="shared" si="0"/>
        <v>1920</v>
      </c>
      <c r="C15" s="153"/>
      <c r="D15" s="153">
        <v>1920</v>
      </c>
      <c r="E15" s="153"/>
      <c r="F15" s="155"/>
      <c r="G15" s="155"/>
      <c r="H15" s="156"/>
    </row>
    <row r="16" spans="1:8" ht="27" customHeight="1">
      <c r="A16" s="115" t="s">
        <v>21</v>
      </c>
      <c r="B16" s="154">
        <f t="shared" si="0"/>
        <v>24134.71</v>
      </c>
      <c r="C16" s="153">
        <v>725.05</v>
      </c>
      <c r="D16" s="153">
        <v>23409.66</v>
      </c>
      <c r="E16" s="153"/>
      <c r="F16" s="155"/>
      <c r="G16" s="155"/>
      <c r="H16" s="156"/>
    </row>
    <row r="17" spans="1:8" ht="27" customHeight="1">
      <c r="A17" s="115" t="s">
        <v>22</v>
      </c>
      <c r="B17" s="154">
        <f t="shared" si="0"/>
        <v>1499</v>
      </c>
      <c r="C17" s="153"/>
      <c r="D17" s="153">
        <v>1499</v>
      </c>
      <c r="E17" s="153"/>
      <c r="F17" s="155"/>
      <c r="G17" s="155"/>
      <c r="H17" s="156"/>
    </row>
    <row r="18" spans="1:8" ht="27" customHeight="1">
      <c r="A18" s="115" t="s">
        <v>23</v>
      </c>
      <c r="B18" s="154">
        <f t="shared" si="0"/>
        <v>0</v>
      </c>
      <c r="C18" s="153"/>
      <c r="D18" s="153"/>
      <c r="E18" s="153"/>
      <c r="F18" s="155"/>
      <c r="G18" s="155"/>
      <c r="H18" s="156"/>
    </row>
    <row r="19" spans="1:8" ht="27" customHeight="1">
      <c r="A19" s="115" t="s">
        <v>24</v>
      </c>
      <c r="B19" s="154">
        <f t="shared" si="0"/>
        <v>418.7</v>
      </c>
      <c r="C19" s="153"/>
      <c r="D19" s="153">
        <v>418.7</v>
      </c>
      <c r="E19" s="153"/>
      <c r="F19" s="155"/>
      <c r="G19" s="155"/>
      <c r="H19" s="156"/>
    </row>
    <row r="20" spans="1:8" ht="27" customHeight="1">
      <c r="A20" s="115" t="s">
        <v>25</v>
      </c>
      <c r="B20" s="154">
        <f t="shared" si="0"/>
        <v>0.12</v>
      </c>
      <c r="C20" s="153"/>
      <c r="D20" s="153">
        <v>0.12</v>
      </c>
      <c r="E20" s="153"/>
      <c r="F20" s="155"/>
      <c r="G20" s="155"/>
      <c r="H20" s="156"/>
    </row>
    <row r="21" spans="1:8" ht="27" customHeight="1">
      <c r="A21" s="115" t="s">
        <v>26</v>
      </c>
      <c r="B21" s="155"/>
      <c r="C21" s="153"/>
      <c r="D21" s="153"/>
      <c r="E21" s="153"/>
      <c r="F21" s="155"/>
      <c r="G21" s="155"/>
      <c r="H21" s="156"/>
    </row>
    <row r="22" spans="1:8" ht="27" customHeight="1">
      <c r="A22" s="115" t="s">
        <v>27</v>
      </c>
      <c r="B22" s="154">
        <f aca="true" t="shared" si="1" ref="B22:B27">C22+D22</f>
        <v>0</v>
      </c>
      <c r="C22" s="153"/>
      <c r="D22" s="153"/>
      <c r="E22" s="153"/>
      <c r="F22" s="155"/>
      <c r="G22" s="155"/>
      <c r="H22" s="156"/>
    </row>
    <row r="23" spans="1:8" ht="27" customHeight="1">
      <c r="A23" s="115" t="s">
        <v>28</v>
      </c>
      <c r="B23" s="155"/>
      <c r="C23" s="153"/>
      <c r="D23" s="153"/>
      <c r="E23" s="153"/>
      <c r="F23" s="155"/>
      <c r="G23" s="155"/>
      <c r="H23" s="156"/>
    </row>
    <row r="24" spans="1:8" ht="27" customHeight="1">
      <c r="A24" s="120" t="s">
        <v>29</v>
      </c>
      <c r="B24" s="154">
        <f t="shared" si="1"/>
        <v>0</v>
      </c>
      <c r="C24" s="153"/>
      <c r="D24" s="153"/>
      <c r="E24" s="153"/>
      <c r="F24" s="155"/>
      <c r="G24" s="155"/>
      <c r="H24" s="156"/>
    </row>
    <row r="25" spans="1:8" ht="27" customHeight="1">
      <c r="A25" s="120" t="s">
        <v>30</v>
      </c>
      <c r="B25" s="154">
        <f t="shared" si="1"/>
        <v>0</v>
      </c>
      <c r="C25" s="153"/>
      <c r="D25" s="153"/>
      <c r="E25" s="153"/>
      <c r="F25" s="155"/>
      <c r="G25" s="155"/>
      <c r="H25" s="156"/>
    </row>
    <row r="26" spans="1:8" ht="27" customHeight="1">
      <c r="A26" s="120" t="s">
        <v>31</v>
      </c>
      <c r="B26" s="154">
        <f t="shared" si="1"/>
        <v>1829.4</v>
      </c>
      <c r="C26" s="153"/>
      <c r="D26" s="153">
        <v>1829.4</v>
      </c>
      <c r="E26" s="153"/>
      <c r="F26" s="155"/>
      <c r="G26" s="155"/>
      <c r="H26" s="156"/>
    </row>
    <row r="27" spans="1:8" ht="27.75" customHeight="1">
      <c r="A27" s="115" t="s">
        <v>32</v>
      </c>
      <c r="B27" s="154">
        <f t="shared" si="1"/>
        <v>5000</v>
      </c>
      <c r="C27" s="153"/>
      <c r="D27" s="153">
        <v>5000</v>
      </c>
      <c r="E27" s="153"/>
      <c r="F27" s="157"/>
      <c r="G27" s="157"/>
      <c r="H27" s="158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300000000000001" right="0.8300000000000001" top="1.1" bottom="0.59" header="0.51" footer="0.51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85" zoomScaleNormal="85" zoomScaleSheetLayoutView="85" workbookViewId="0" topLeftCell="A1">
      <selection activeCell="D6" sqref="D6:D25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67</v>
      </c>
    </row>
    <row r="2" spans="1:250" ht="42" customHeight="1">
      <c r="A2" s="17" t="s">
        <v>68</v>
      </c>
      <c r="B2" s="17"/>
      <c r="C2" s="17"/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8" t="s">
        <v>3</v>
      </c>
      <c r="B4" s="18"/>
      <c r="C4" s="18" t="s">
        <v>4</v>
      </c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</row>
    <row r="5" spans="1:250" ht="36.75" customHeight="1">
      <c r="A5" s="18" t="s">
        <v>5</v>
      </c>
      <c r="B5" s="113" t="s">
        <v>6</v>
      </c>
      <c r="C5" s="18" t="s">
        <v>5</v>
      </c>
      <c r="D5" s="113" t="s">
        <v>6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</row>
    <row r="6" spans="1:250" ht="30" customHeight="1">
      <c r="A6" s="114" t="s">
        <v>69</v>
      </c>
      <c r="B6" s="25">
        <v>67480.38</v>
      </c>
      <c r="C6" s="115" t="s">
        <v>8</v>
      </c>
      <c r="D6" s="25">
        <v>9450.46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</row>
    <row r="7" spans="1:250" ht="30" customHeight="1">
      <c r="A7" s="114" t="s">
        <v>70</v>
      </c>
      <c r="B7" s="25"/>
      <c r="C7" s="115" t="s">
        <v>10</v>
      </c>
      <c r="D7" s="25">
        <v>499.6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</row>
    <row r="8" spans="1:250" ht="30" customHeight="1">
      <c r="A8" s="114" t="s">
        <v>71</v>
      </c>
      <c r="B8" s="25"/>
      <c r="C8" s="115" t="s">
        <v>12</v>
      </c>
      <c r="D8" s="25">
        <v>12863.74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</row>
    <row r="9" spans="1:250" ht="30" customHeight="1">
      <c r="A9" s="114"/>
      <c r="B9" s="25"/>
      <c r="C9" s="115" t="s">
        <v>14</v>
      </c>
      <c r="D9" s="25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</row>
    <row r="10" spans="1:250" ht="30" customHeight="1">
      <c r="A10" s="114"/>
      <c r="B10" s="25"/>
      <c r="C10" s="115" t="s">
        <v>16</v>
      </c>
      <c r="D10" s="25">
        <v>36.22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</row>
    <row r="11" spans="1:250" ht="30" customHeight="1">
      <c r="A11" s="114"/>
      <c r="B11" s="25"/>
      <c r="C11" s="116" t="s">
        <v>18</v>
      </c>
      <c r="D11" s="25">
        <v>4915.99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</row>
    <row r="12" spans="1:250" ht="30" customHeight="1">
      <c r="A12" s="114"/>
      <c r="B12" s="25"/>
      <c r="C12" s="115" t="s">
        <v>19</v>
      </c>
      <c r="D12" s="25">
        <v>4912.44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</row>
    <row r="13" spans="1:250" ht="30" customHeight="1">
      <c r="A13" s="117"/>
      <c r="B13" s="118"/>
      <c r="C13" s="115" t="s">
        <v>20</v>
      </c>
      <c r="D13" s="25">
        <v>1920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</row>
    <row r="14" spans="1:250" ht="30" customHeight="1">
      <c r="A14" s="114"/>
      <c r="B14" s="118"/>
      <c r="C14" s="115" t="s">
        <v>21</v>
      </c>
      <c r="D14" s="25">
        <v>24134.71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</row>
    <row r="15" spans="1:250" ht="30" customHeight="1">
      <c r="A15" s="117"/>
      <c r="B15" s="118"/>
      <c r="C15" s="115" t="s">
        <v>22</v>
      </c>
      <c r="D15" s="25">
        <v>1499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</row>
    <row r="16" spans="1:250" ht="30" customHeight="1">
      <c r="A16" s="114"/>
      <c r="B16" s="118"/>
      <c r="C16" s="115" t="s">
        <v>23</v>
      </c>
      <c r="D16" s="25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</row>
    <row r="17" spans="1:250" ht="30" customHeight="1">
      <c r="A17" s="114"/>
      <c r="B17" s="118"/>
      <c r="C17" s="115" t="s">
        <v>24</v>
      </c>
      <c r="D17" s="25">
        <v>418.7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</row>
    <row r="18" spans="1:250" ht="30" customHeight="1">
      <c r="A18" s="114"/>
      <c r="B18" s="25"/>
      <c r="C18" s="115" t="s">
        <v>25</v>
      </c>
      <c r="D18" s="25">
        <v>0.12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</row>
    <row r="19" spans="1:250" ht="30" customHeight="1">
      <c r="A19" s="114"/>
      <c r="B19" s="25"/>
      <c r="C19" s="115" t="s">
        <v>26</v>
      </c>
      <c r="D19" s="25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</row>
    <row r="20" spans="1:250" ht="30" customHeight="1">
      <c r="A20" s="114"/>
      <c r="B20" s="25"/>
      <c r="C20" s="115" t="s">
        <v>27</v>
      </c>
      <c r="D20" s="119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</row>
    <row r="21" spans="1:250" ht="30" customHeight="1">
      <c r="A21" s="114"/>
      <c r="B21" s="25"/>
      <c r="C21" s="115" t="s">
        <v>28</v>
      </c>
      <c r="D21" s="119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</row>
    <row r="22" spans="1:250" ht="30" customHeight="1">
      <c r="A22" s="114"/>
      <c r="B22" s="25"/>
      <c r="C22" s="120" t="s">
        <v>29</v>
      </c>
      <c r="D22" s="25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</row>
    <row r="23" spans="1:250" ht="30" customHeight="1">
      <c r="A23" s="114"/>
      <c r="B23" s="25"/>
      <c r="C23" s="120" t="s">
        <v>30</v>
      </c>
      <c r="D23" s="12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</row>
    <row r="24" spans="1:250" ht="30.75" customHeight="1">
      <c r="A24" s="114"/>
      <c r="B24" s="25"/>
      <c r="C24" s="120" t="s">
        <v>31</v>
      </c>
      <c r="D24" s="121">
        <v>1829.4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</row>
    <row r="25" spans="1:250" ht="30.75" customHeight="1">
      <c r="A25" s="114"/>
      <c r="B25" s="25"/>
      <c r="C25" s="120" t="s">
        <v>32</v>
      </c>
      <c r="D25" s="121">
        <v>5000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</row>
    <row r="26" spans="1:250" ht="30" customHeight="1">
      <c r="A26" s="20" t="s">
        <v>33</v>
      </c>
      <c r="B26" s="25">
        <f>B6</f>
        <v>67480.38</v>
      </c>
      <c r="C26" s="20" t="s">
        <v>34</v>
      </c>
      <c r="D26" s="121">
        <f>SUM(D6:D25)</f>
        <v>67480.38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</row>
    <row r="27" spans="1:250" ht="30" customHeight="1">
      <c r="A27" s="114" t="s">
        <v>72</v>
      </c>
      <c r="B27" s="25"/>
      <c r="C27" s="115" t="s">
        <v>36</v>
      </c>
      <c r="D27" s="25"/>
      <c r="E27" s="12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</row>
    <row r="28" spans="1:250" ht="30" customHeight="1">
      <c r="A28" s="124" t="s">
        <v>73</v>
      </c>
      <c r="B28" s="25"/>
      <c r="C28" s="25"/>
      <c r="D28" s="25"/>
      <c r="E28" s="122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  <c r="IP28" s="123"/>
    </row>
    <row r="29" spans="1:250" ht="30" customHeight="1">
      <c r="A29" s="124" t="s">
        <v>74</v>
      </c>
      <c r="B29" s="25"/>
      <c r="C29" s="25"/>
      <c r="D29" s="25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</row>
    <row r="30" spans="1:250" ht="30" customHeight="1">
      <c r="A30" s="124" t="s">
        <v>75</v>
      </c>
      <c r="B30" s="25"/>
      <c r="C30" s="25"/>
      <c r="D30" s="25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</row>
    <row r="31" spans="1:250" ht="30" customHeight="1">
      <c r="A31" s="20" t="s">
        <v>40</v>
      </c>
      <c r="B31" s="25">
        <f>B26</f>
        <v>67480.38</v>
      </c>
      <c r="C31" s="20" t="s">
        <v>41</v>
      </c>
      <c r="D31" s="25">
        <f>D26</f>
        <v>67480.38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</row>
    <row r="32" spans="1:250" ht="27" customHeight="1">
      <c r="A32" s="31"/>
      <c r="B32" s="125"/>
      <c r="C32" s="126"/>
      <c r="D32" s="127">
        <v>0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</row>
    <row r="33" spans="1:250" ht="27.75" customHeight="1">
      <c r="A33" s="128"/>
      <c r="B33" s="129"/>
      <c r="C33" s="128"/>
      <c r="D33" s="129"/>
      <c r="E33" s="128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  <c r="IO33" s="134"/>
      <c r="IP33" s="134"/>
    </row>
    <row r="34" spans="1:250" ht="27.75" customHeight="1">
      <c r="A34" s="131"/>
      <c r="B34" s="132"/>
      <c r="C34" s="132"/>
      <c r="D34" s="132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</row>
    <row r="35" spans="1:250" ht="27.75" customHeight="1">
      <c r="A35" s="132"/>
      <c r="B35" s="132"/>
      <c r="C35" s="132"/>
      <c r="D35" s="132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</row>
    <row r="36" spans="1:250" ht="27.75" customHeight="1">
      <c r="A36" s="132"/>
      <c r="B36" s="132"/>
      <c r="C36" s="132"/>
      <c r="D36" s="132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</row>
    <row r="37" spans="1:250" ht="27.75" customHeight="1">
      <c r="A37" s="132"/>
      <c r="B37" s="132"/>
      <c r="C37" s="132"/>
      <c r="D37" s="132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3999999999999996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9000132083893"/>
  </sheetPr>
  <dimension ref="A1:E552"/>
  <sheetViews>
    <sheetView showGridLines="0" showZeros="0" view="pageBreakPreview" zoomScaleNormal="55" zoomScaleSheetLayoutView="100" workbookViewId="0" topLeftCell="A1">
      <pane xSplit="3" ySplit="6" topLeftCell="D13" activePane="bottomRight" state="frozen"/>
      <selection pane="bottomRight" activeCell="B16" sqref="B16"/>
    </sheetView>
  </sheetViews>
  <sheetFormatPr defaultColWidth="12" defaultRowHeight="11.25"/>
  <cols>
    <col min="1" max="1" width="48.5" style="57" customWidth="1"/>
    <col min="2" max="2" width="18" style="57" customWidth="1"/>
    <col min="3" max="3" width="18" style="58" customWidth="1"/>
    <col min="4" max="4" width="18" style="59" customWidth="1"/>
    <col min="5" max="5" width="18" style="57" customWidth="1"/>
    <col min="6" max="16384" width="12" style="57" customWidth="1"/>
  </cols>
  <sheetData>
    <row r="1" spans="1:5" ht="18" customHeight="1">
      <c r="A1" s="60" t="s">
        <v>76</v>
      </c>
      <c r="B1" s="60"/>
      <c r="C1" s="60"/>
      <c r="D1" s="60"/>
      <c r="E1" s="60"/>
    </row>
    <row r="2" spans="1:5" s="51" customFormat="1" ht="22.5">
      <c r="A2" s="61" t="s">
        <v>77</v>
      </c>
      <c r="B2" s="61"/>
      <c r="C2" s="61"/>
      <c r="D2" s="61"/>
      <c r="E2" s="61"/>
    </row>
    <row r="3" ht="20.25" customHeight="1"/>
    <row r="4" spans="1:5" ht="30" customHeight="1">
      <c r="A4" s="62" t="s">
        <v>78</v>
      </c>
      <c r="B4" s="63" t="s">
        <v>6</v>
      </c>
      <c r="C4" s="64"/>
      <c r="D4" s="65"/>
      <c r="E4" s="66" t="s">
        <v>79</v>
      </c>
    </row>
    <row r="5" spans="1:5" ht="30" customHeight="1">
      <c r="A5" s="62"/>
      <c r="B5" s="67" t="s">
        <v>80</v>
      </c>
      <c r="C5" s="68" t="s">
        <v>81</v>
      </c>
      <c r="D5" s="69" t="s">
        <v>78</v>
      </c>
      <c r="E5" s="70"/>
    </row>
    <row r="6" spans="1:5" s="52" customFormat="1" ht="34.5" customHeight="1">
      <c r="A6" s="71" t="s">
        <v>80</v>
      </c>
      <c r="B6" s="72">
        <f aca="true" t="shared" si="0" ref="B6:B69">C6+D6</f>
        <v>67480.38</v>
      </c>
      <c r="C6" s="73">
        <f>C7+C115+C155+C187+C212+C236+C305+C346+C367+C384+C441+C451+C476+C492+D493+C506+C518+C520+C511</f>
        <v>17253.22</v>
      </c>
      <c r="D6" s="73">
        <f>D7+D115+D155+D187+D212+D236+D305+D346+D367+D384+D441+D451+D476+D492+E493+D506+D518+D520+D511</f>
        <v>50227.16</v>
      </c>
      <c r="E6" s="74"/>
    </row>
    <row r="7" spans="1:5" s="52" customFormat="1" ht="32.25" customHeight="1">
      <c r="A7" s="75" t="s">
        <v>82</v>
      </c>
      <c r="B7" s="76">
        <f t="shared" si="0"/>
        <v>9450.46</v>
      </c>
      <c r="C7" s="77">
        <f>C8+C13+C18+C26+C31+C37+C44+C47+C51+C60+C65+C72+C75+C79+C83+C88+C93+C98+C102+C106+C113+C111</f>
        <v>5285.03</v>
      </c>
      <c r="D7" s="77">
        <f>D8+D13+D18+D26+D31+D37+D44+D47+D51+D60+D65+D72+D75+D79+D83+D88+D93+D98+D102+D106+D113+D111</f>
        <v>4165.43</v>
      </c>
      <c r="E7" s="78"/>
    </row>
    <row r="8" spans="1:5" ht="32.25" customHeight="1">
      <c r="A8" s="79" t="s">
        <v>83</v>
      </c>
      <c r="B8" s="80">
        <f t="shared" si="0"/>
        <v>10</v>
      </c>
      <c r="C8" s="81">
        <f>SUM(C9:C12)</f>
        <v>0</v>
      </c>
      <c r="D8" s="81">
        <f>SUM(D9:D12)</f>
        <v>10</v>
      </c>
      <c r="E8" s="82"/>
    </row>
    <row r="9" spans="1:5" ht="32.25" customHeight="1">
      <c r="A9" s="83" t="s">
        <v>84</v>
      </c>
      <c r="B9" s="84">
        <f t="shared" si="0"/>
        <v>0</v>
      </c>
      <c r="C9" s="85"/>
      <c r="D9" s="86"/>
      <c r="E9" s="87"/>
    </row>
    <row r="10" spans="1:5" ht="32.25" customHeight="1">
      <c r="A10" s="83" t="s">
        <v>85</v>
      </c>
      <c r="B10" s="84">
        <f t="shared" si="0"/>
        <v>0</v>
      </c>
      <c r="C10" s="85"/>
      <c r="D10" s="86"/>
      <c r="E10" s="87"/>
    </row>
    <row r="11" spans="1:5" ht="32.25" customHeight="1">
      <c r="A11" s="83" t="s">
        <v>86</v>
      </c>
      <c r="B11" s="84">
        <f t="shared" si="0"/>
        <v>0</v>
      </c>
      <c r="C11" s="85"/>
      <c r="D11" s="86"/>
      <c r="E11" s="87"/>
    </row>
    <row r="12" spans="1:5" ht="32.25" customHeight="1">
      <c r="A12" s="83" t="s">
        <v>87</v>
      </c>
      <c r="B12" s="84">
        <f t="shared" si="0"/>
        <v>10</v>
      </c>
      <c r="C12" s="85"/>
      <c r="D12" s="86">
        <v>10</v>
      </c>
      <c r="E12" s="87"/>
    </row>
    <row r="13" spans="1:5" ht="32.25" customHeight="1">
      <c r="A13" s="79" t="s">
        <v>88</v>
      </c>
      <c r="B13" s="80">
        <f t="shared" si="0"/>
        <v>0</v>
      </c>
      <c r="C13" s="81">
        <f>SUM(C14:C17)</f>
        <v>0</v>
      </c>
      <c r="D13" s="81">
        <f>SUM(D14:D17)</f>
        <v>0</v>
      </c>
      <c r="E13" s="82"/>
    </row>
    <row r="14" spans="1:5" ht="32.25" customHeight="1">
      <c r="A14" s="83" t="s">
        <v>84</v>
      </c>
      <c r="B14" s="84">
        <f t="shared" si="0"/>
        <v>0</v>
      </c>
      <c r="C14" s="85"/>
      <c r="D14" s="86"/>
      <c r="E14" s="87"/>
    </row>
    <row r="15" spans="1:5" ht="32.25" customHeight="1">
      <c r="A15" s="83" t="s">
        <v>89</v>
      </c>
      <c r="B15" s="84">
        <f t="shared" si="0"/>
        <v>0</v>
      </c>
      <c r="C15" s="85"/>
      <c r="D15" s="86"/>
      <c r="E15" s="87"/>
    </row>
    <row r="16" spans="1:5" ht="32.25" customHeight="1">
      <c r="A16" s="83" t="s">
        <v>90</v>
      </c>
      <c r="B16" s="84">
        <f t="shared" si="0"/>
        <v>0</v>
      </c>
      <c r="C16" s="85"/>
      <c r="D16" s="86"/>
      <c r="E16" s="87"/>
    </row>
    <row r="17" spans="1:5" ht="32.25" customHeight="1">
      <c r="A17" s="83" t="s">
        <v>91</v>
      </c>
      <c r="B17" s="84">
        <f t="shared" si="0"/>
        <v>0</v>
      </c>
      <c r="C17" s="85"/>
      <c r="D17" s="86"/>
      <c r="E17" s="87"/>
    </row>
    <row r="18" spans="1:5" ht="32.25" customHeight="1">
      <c r="A18" s="79" t="s">
        <v>92</v>
      </c>
      <c r="B18" s="80">
        <f t="shared" si="0"/>
        <v>5959.23</v>
      </c>
      <c r="C18" s="81">
        <f>SUM(C19:C25)</f>
        <v>5285.03</v>
      </c>
      <c r="D18" s="81">
        <f>SUM(D19:D25)</f>
        <v>674.2</v>
      </c>
      <c r="E18" s="82"/>
    </row>
    <row r="19" spans="1:5" ht="32.25" customHeight="1">
      <c r="A19" s="83" t="s">
        <v>84</v>
      </c>
      <c r="B19" s="84">
        <f t="shared" si="0"/>
        <v>4957.7</v>
      </c>
      <c r="C19" s="85">
        <v>4283.5</v>
      </c>
      <c r="D19" s="86">
        <v>674.2</v>
      </c>
      <c r="E19" s="87"/>
    </row>
    <row r="20" spans="1:5" s="52" customFormat="1" ht="32.25" customHeight="1">
      <c r="A20" s="83" t="s">
        <v>89</v>
      </c>
      <c r="B20" s="84">
        <f t="shared" si="0"/>
        <v>0</v>
      </c>
      <c r="C20" s="85"/>
      <c r="D20" s="86"/>
      <c r="E20" s="87"/>
    </row>
    <row r="21" spans="1:5" ht="32.25" customHeight="1">
      <c r="A21" s="83" t="s">
        <v>93</v>
      </c>
      <c r="B21" s="84">
        <f t="shared" si="0"/>
        <v>0</v>
      </c>
      <c r="C21" s="85"/>
      <c r="D21" s="86"/>
      <c r="E21" s="87"/>
    </row>
    <row r="22" spans="1:5" ht="32.25" customHeight="1">
      <c r="A22" s="83" t="s">
        <v>94</v>
      </c>
      <c r="B22" s="84">
        <f t="shared" si="0"/>
        <v>0</v>
      </c>
      <c r="C22" s="85"/>
      <c r="D22" s="86"/>
      <c r="E22" s="87"/>
    </row>
    <row r="23" spans="1:5" ht="32.25" customHeight="1">
      <c r="A23" s="83" t="s">
        <v>95</v>
      </c>
      <c r="B23" s="84">
        <f t="shared" si="0"/>
        <v>0</v>
      </c>
      <c r="C23" s="85"/>
      <c r="D23" s="86"/>
      <c r="E23" s="87"/>
    </row>
    <row r="24" spans="1:5" ht="32.25" customHeight="1">
      <c r="A24" s="83" t="s">
        <v>96</v>
      </c>
      <c r="B24" s="84">
        <f t="shared" si="0"/>
        <v>1001.53</v>
      </c>
      <c r="C24" s="85">
        <v>1001.53</v>
      </c>
      <c r="D24" s="86">
        <v>0</v>
      </c>
      <c r="E24" s="87"/>
    </row>
    <row r="25" spans="1:5" ht="32.25" customHeight="1">
      <c r="A25" s="83" t="s">
        <v>97</v>
      </c>
      <c r="B25" s="84">
        <f t="shared" si="0"/>
        <v>0</v>
      </c>
      <c r="C25" s="85"/>
      <c r="D25" s="86"/>
      <c r="E25" s="87"/>
    </row>
    <row r="26" spans="1:5" ht="32.25" customHeight="1">
      <c r="A26" s="79" t="s">
        <v>98</v>
      </c>
      <c r="B26" s="80">
        <f t="shared" si="0"/>
        <v>0</v>
      </c>
      <c r="C26" s="81">
        <f>SUM(C27:C30)</f>
        <v>0</v>
      </c>
      <c r="D26" s="81">
        <f>SUM(D27:D30)</f>
        <v>0</v>
      </c>
      <c r="E26" s="82"/>
    </row>
    <row r="27" spans="1:5" ht="32.25" customHeight="1">
      <c r="A27" s="83" t="s">
        <v>84</v>
      </c>
      <c r="B27" s="84">
        <f t="shared" si="0"/>
        <v>0</v>
      </c>
      <c r="C27" s="85"/>
      <c r="D27" s="86"/>
      <c r="E27" s="87"/>
    </row>
    <row r="28" spans="1:5" ht="32.25" customHeight="1">
      <c r="A28" s="83" t="s">
        <v>89</v>
      </c>
      <c r="B28" s="84">
        <f t="shared" si="0"/>
        <v>0</v>
      </c>
      <c r="C28" s="85"/>
      <c r="D28" s="86"/>
      <c r="E28" s="87"/>
    </row>
    <row r="29" spans="1:5" s="52" customFormat="1" ht="32.25" customHeight="1">
      <c r="A29" s="83" t="s">
        <v>96</v>
      </c>
      <c r="B29" s="84">
        <f t="shared" si="0"/>
        <v>0</v>
      </c>
      <c r="C29" s="85"/>
      <c r="D29" s="86"/>
      <c r="E29" s="87"/>
    </row>
    <row r="30" spans="1:5" s="52" customFormat="1" ht="32.25" customHeight="1">
      <c r="A30" s="83" t="s">
        <v>99</v>
      </c>
      <c r="B30" s="84">
        <f t="shared" si="0"/>
        <v>0</v>
      </c>
      <c r="C30" s="85"/>
      <c r="D30" s="86"/>
      <c r="E30" s="87"/>
    </row>
    <row r="31" spans="1:5" ht="32.25" customHeight="1">
      <c r="A31" s="79" t="s">
        <v>100</v>
      </c>
      <c r="B31" s="80">
        <f t="shared" si="0"/>
        <v>16.6</v>
      </c>
      <c r="C31" s="81">
        <f>SUM(C32:C36)</f>
        <v>0</v>
      </c>
      <c r="D31" s="81">
        <f>SUM(D32:D36)</f>
        <v>16.6</v>
      </c>
      <c r="E31" s="82"/>
    </row>
    <row r="32" spans="1:5" ht="32.25" customHeight="1">
      <c r="A32" s="83" t="s">
        <v>84</v>
      </c>
      <c r="B32" s="84">
        <f t="shared" si="0"/>
        <v>0</v>
      </c>
      <c r="C32" s="85"/>
      <c r="D32" s="86"/>
      <c r="E32" s="87"/>
    </row>
    <row r="33" spans="1:5" ht="32.25" customHeight="1">
      <c r="A33" s="83" t="s">
        <v>89</v>
      </c>
      <c r="B33" s="84">
        <f t="shared" si="0"/>
        <v>0</v>
      </c>
      <c r="C33" s="85"/>
      <c r="D33" s="86"/>
      <c r="E33" s="87"/>
    </row>
    <row r="34" spans="1:5" ht="32.25" customHeight="1">
      <c r="A34" s="83" t="s">
        <v>101</v>
      </c>
      <c r="B34" s="84">
        <f t="shared" si="0"/>
        <v>8.32</v>
      </c>
      <c r="C34" s="85"/>
      <c r="D34" s="86">
        <v>8.32</v>
      </c>
      <c r="E34" s="87"/>
    </row>
    <row r="35" spans="1:5" ht="32.25" customHeight="1">
      <c r="A35" s="83" t="s">
        <v>102</v>
      </c>
      <c r="B35" s="84">
        <f t="shared" si="0"/>
        <v>0</v>
      </c>
      <c r="C35" s="85"/>
      <c r="D35" s="86"/>
      <c r="E35" s="87"/>
    </row>
    <row r="36" spans="1:5" ht="32.25" customHeight="1">
      <c r="A36" s="83" t="s">
        <v>103</v>
      </c>
      <c r="B36" s="84">
        <f t="shared" si="0"/>
        <v>8.28</v>
      </c>
      <c r="C36" s="85"/>
      <c r="D36" s="86">
        <v>8.28</v>
      </c>
      <c r="E36" s="87"/>
    </row>
    <row r="37" spans="1:5" ht="32.25" customHeight="1">
      <c r="A37" s="79" t="s">
        <v>104</v>
      </c>
      <c r="B37" s="80">
        <f t="shared" si="0"/>
        <v>0</v>
      </c>
      <c r="C37" s="81">
        <f>SUM(C38:C43)</f>
        <v>0</v>
      </c>
      <c r="D37" s="81">
        <f>SUM(D38:D43)</f>
        <v>0</v>
      </c>
      <c r="E37" s="82"/>
    </row>
    <row r="38" spans="1:5" ht="32.25" customHeight="1">
      <c r="A38" s="83" t="s">
        <v>84</v>
      </c>
      <c r="B38" s="84">
        <f t="shared" si="0"/>
        <v>0</v>
      </c>
      <c r="C38" s="85"/>
      <c r="D38" s="86"/>
      <c r="E38" s="87"/>
    </row>
    <row r="39" spans="1:5" ht="32.25" customHeight="1">
      <c r="A39" s="83" t="s">
        <v>105</v>
      </c>
      <c r="B39" s="84">
        <f t="shared" si="0"/>
        <v>0</v>
      </c>
      <c r="C39" s="85"/>
      <c r="D39" s="86"/>
      <c r="E39" s="87"/>
    </row>
    <row r="40" spans="1:5" ht="32.25" customHeight="1">
      <c r="A40" s="83" t="s">
        <v>106</v>
      </c>
      <c r="B40" s="84">
        <f t="shared" si="0"/>
        <v>0</v>
      </c>
      <c r="C40" s="85"/>
      <c r="D40" s="86"/>
      <c r="E40" s="87"/>
    </row>
    <row r="41" spans="1:5" ht="32.25" customHeight="1">
      <c r="A41" s="83" t="s">
        <v>107</v>
      </c>
      <c r="B41" s="84">
        <f t="shared" si="0"/>
        <v>0</v>
      </c>
      <c r="C41" s="85"/>
      <c r="D41" s="86"/>
      <c r="E41" s="87"/>
    </row>
    <row r="42" spans="1:5" ht="32.25" customHeight="1">
      <c r="A42" s="83" t="s">
        <v>96</v>
      </c>
      <c r="B42" s="84">
        <f t="shared" si="0"/>
        <v>0</v>
      </c>
      <c r="C42" s="85"/>
      <c r="D42" s="86"/>
      <c r="E42" s="87"/>
    </row>
    <row r="43" spans="1:5" ht="32.25" customHeight="1">
      <c r="A43" s="83" t="s">
        <v>108</v>
      </c>
      <c r="B43" s="84">
        <f t="shared" si="0"/>
        <v>0</v>
      </c>
      <c r="C43" s="85"/>
      <c r="D43" s="86"/>
      <c r="E43" s="87"/>
    </row>
    <row r="44" spans="1:5" s="52" customFormat="1" ht="32.25" customHeight="1">
      <c r="A44" s="79" t="s">
        <v>109</v>
      </c>
      <c r="B44" s="80">
        <f t="shared" si="0"/>
        <v>0</v>
      </c>
      <c r="C44" s="81">
        <f>SUM(C45:C46)</f>
        <v>0</v>
      </c>
      <c r="D44" s="81">
        <f>SUM(D45:D46)</f>
        <v>0</v>
      </c>
      <c r="E44" s="82"/>
    </row>
    <row r="45" spans="1:5" s="52" customFormat="1" ht="32.25" customHeight="1">
      <c r="A45" s="83" t="s">
        <v>84</v>
      </c>
      <c r="B45" s="84">
        <f t="shared" si="0"/>
        <v>0</v>
      </c>
      <c r="C45" s="85"/>
      <c r="D45" s="86"/>
      <c r="E45" s="87"/>
    </row>
    <row r="46" spans="1:5" s="52" customFormat="1" ht="32.25" customHeight="1">
      <c r="A46" s="83" t="s">
        <v>89</v>
      </c>
      <c r="B46" s="84">
        <f t="shared" si="0"/>
        <v>0</v>
      </c>
      <c r="C46" s="85"/>
      <c r="D46" s="86"/>
      <c r="E46" s="87"/>
    </row>
    <row r="47" spans="1:5" s="52" customFormat="1" ht="32.25" customHeight="1">
      <c r="A47" s="79" t="s">
        <v>110</v>
      </c>
      <c r="B47" s="80">
        <f t="shared" si="0"/>
        <v>0</v>
      </c>
      <c r="C47" s="81">
        <f>SUM(C48:C50)</f>
        <v>0</v>
      </c>
      <c r="D47" s="81">
        <f>SUM(D48:D50)</f>
        <v>0</v>
      </c>
      <c r="E47" s="82"/>
    </row>
    <row r="48" spans="1:5" s="52" customFormat="1" ht="32.25" customHeight="1">
      <c r="A48" s="83" t="s">
        <v>84</v>
      </c>
      <c r="B48" s="84">
        <f t="shared" si="0"/>
        <v>0</v>
      </c>
      <c r="C48" s="85"/>
      <c r="D48" s="86"/>
      <c r="E48" s="87"/>
    </row>
    <row r="49" spans="1:5" ht="32.25" customHeight="1">
      <c r="A49" s="83" t="s">
        <v>89</v>
      </c>
      <c r="B49" s="84">
        <f t="shared" si="0"/>
        <v>0</v>
      </c>
      <c r="C49" s="85"/>
      <c r="D49" s="86"/>
      <c r="E49" s="87"/>
    </row>
    <row r="50" spans="1:5" ht="32.25" customHeight="1">
      <c r="A50" s="83" t="s">
        <v>111</v>
      </c>
      <c r="B50" s="84">
        <f t="shared" si="0"/>
        <v>0</v>
      </c>
      <c r="C50" s="85"/>
      <c r="D50" s="86"/>
      <c r="E50" s="87"/>
    </row>
    <row r="51" spans="1:5" ht="32.25" customHeight="1">
      <c r="A51" s="79" t="s">
        <v>112</v>
      </c>
      <c r="B51" s="80">
        <f t="shared" si="0"/>
        <v>1</v>
      </c>
      <c r="C51" s="81">
        <f>SUM(C52:C59)</f>
        <v>0</v>
      </c>
      <c r="D51" s="81">
        <f>SUM(D52:D59)</f>
        <v>1</v>
      </c>
      <c r="E51" s="82"/>
    </row>
    <row r="52" spans="1:5" ht="32.25" customHeight="1">
      <c r="A52" s="83" t="s">
        <v>84</v>
      </c>
      <c r="B52" s="84">
        <f t="shared" si="0"/>
        <v>0</v>
      </c>
      <c r="C52" s="85"/>
      <c r="D52" s="86"/>
      <c r="E52" s="87"/>
    </row>
    <row r="53" spans="1:5" ht="32.25" customHeight="1">
      <c r="A53" s="83" t="s">
        <v>89</v>
      </c>
      <c r="B53" s="84">
        <f t="shared" si="0"/>
        <v>0</v>
      </c>
      <c r="C53" s="85"/>
      <c r="D53" s="86"/>
      <c r="E53" s="87"/>
    </row>
    <row r="54" spans="1:5" ht="32.25" customHeight="1">
      <c r="A54" s="83" t="s">
        <v>113</v>
      </c>
      <c r="B54" s="84">
        <f t="shared" si="0"/>
        <v>0</v>
      </c>
      <c r="C54" s="85"/>
      <c r="D54" s="86"/>
      <c r="E54" s="87"/>
    </row>
    <row r="55" spans="1:5" ht="32.25" customHeight="1">
      <c r="A55" s="83" t="s">
        <v>114</v>
      </c>
      <c r="B55" s="84">
        <f t="shared" si="0"/>
        <v>1</v>
      </c>
      <c r="C55" s="85"/>
      <c r="D55" s="86">
        <v>1</v>
      </c>
      <c r="E55" s="87"/>
    </row>
    <row r="56" spans="1:5" ht="32.25" customHeight="1">
      <c r="A56" s="83" t="s">
        <v>115</v>
      </c>
      <c r="B56" s="84">
        <f t="shared" si="0"/>
        <v>0</v>
      </c>
      <c r="C56" s="85"/>
      <c r="D56" s="86"/>
      <c r="E56" s="87"/>
    </row>
    <row r="57" spans="1:5" ht="32.25" customHeight="1">
      <c r="A57" s="83" t="s">
        <v>116</v>
      </c>
      <c r="B57" s="84">
        <f t="shared" si="0"/>
        <v>0</v>
      </c>
      <c r="C57" s="85"/>
      <c r="D57" s="86"/>
      <c r="E57" s="87"/>
    </row>
    <row r="58" spans="1:5" ht="32.25" customHeight="1">
      <c r="A58" s="83" t="s">
        <v>96</v>
      </c>
      <c r="B58" s="84">
        <f t="shared" si="0"/>
        <v>0</v>
      </c>
      <c r="C58" s="85"/>
      <c r="D58" s="86"/>
      <c r="E58" s="87"/>
    </row>
    <row r="59" spans="1:5" ht="32.25" customHeight="1">
      <c r="A59" s="83" t="s">
        <v>117</v>
      </c>
      <c r="B59" s="84">
        <f t="shared" si="0"/>
        <v>0</v>
      </c>
      <c r="C59" s="85"/>
      <c r="D59" s="86"/>
      <c r="E59" s="87"/>
    </row>
    <row r="60" spans="1:5" ht="32.25" customHeight="1">
      <c r="A60" s="79" t="s">
        <v>118</v>
      </c>
      <c r="B60" s="80">
        <f t="shared" si="0"/>
        <v>3</v>
      </c>
      <c r="C60" s="81">
        <f>SUM(C61:C64)</f>
        <v>0</v>
      </c>
      <c r="D60" s="81">
        <f>SUM(D61:D64)</f>
        <v>3</v>
      </c>
      <c r="E60" s="82"/>
    </row>
    <row r="61" spans="1:5" ht="32.25" customHeight="1">
      <c r="A61" s="83" t="s">
        <v>84</v>
      </c>
      <c r="B61" s="84">
        <f t="shared" si="0"/>
        <v>0</v>
      </c>
      <c r="C61" s="85"/>
      <c r="D61" s="86"/>
      <c r="E61" s="87"/>
    </row>
    <row r="62" spans="1:5" s="52" customFormat="1" ht="32.25" customHeight="1">
      <c r="A62" s="83" t="s">
        <v>89</v>
      </c>
      <c r="B62" s="84">
        <f t="shared" si="0"/>
        <v>0</v>
      </c>
      <c r="C62" s="85"/>
      <c r="D62" s="86"/>
      <c r="E62" s="87"/>
    </row>
    <row r="63" spans="1:5" s="52" customFormat="1" ht="32.25" customHeight="1">
      <c r="A63" s="83" t="s">
        <v>119</v>
      </c>
      <c r="B63" s="84">
        <f t="shared" si="0"/>
        <v>0</v>
      </c>
      <c r="C63" s="85"/>
      <c r="D63" s="86"/>
      <c r="E63" s="87"/>
    </row>
    <row r="64" spans="1:5" s="52" customFormat="1" ht="32.25" customHeight="1">
      <c r="A64" s="83" t="s">
        <v>120</v>
      </c>
      <c r="B64" s="84">
        <f t="shared" si="0"/>
        <v>3</v>
      </c>
      <c r="C64" s="85"/>
      <c r="D64" s="86">
        <v>3</v>
      </c>
      <c r="E64" s="87"/>
    </row>
    <row r="65" spans="1:5" ht="32.25" customHeight="1">
      <c r="A65" s="79" t="s">
        <v>121</v>
      </c>
      <c r="B65" s="80">
        <f t="shared" si="0"/>
        <v>20</v>
      </c>
      <c r="C65" s="81">
        <f>SUM(C66:C71)</f>
        <v>0</v>
      </c>
      <c r="D65" s="81">
        <f>SUM(D66:D71)</f>
        <v>20</v>
      </c>
      <c r="E65" s="82"/>
    </row>
    <row r="66" spans="1:5" ht="32.25" customHeight="1">
      <c r="A66" s="83" t="s">
        <v>84</v>
      </c>
      <c r="B66" s="84">
        <f t="shared" si="0"/>
        <v>0</v>
      </c>
      <c r="C66" s="85"/>
      <c r="D66" s="86"/>
      <c r="E66" s="87"/>
    </row>
    <row r="67" spans="1:5" ht="32.25" customHeight="1">
      <c r="A67" s="83" t="s">
        <v>89</v>
      </c>
      <c r="B67" s="84">
        <f t="shared" si="0"/>
        <v>0</v>
      </c>
      <c r="C67" s="85"/>
      <c r="D67" s="86"/>
      <c r="E67" s="87"/>
    </row>
    <row r="68" spans="1:5" ht="32.25" customHeight="1">
      <c r="A68" s="83" t="s">
        <v>122</v>
      </c>
      <c r="B68" s="84">
        <f t="shared" si="0"/>
        <v>20</v>
      </c>
      <c r="C68" s="85"/>
      <c r="D68" s="86">
        <v>20</v>
      </c>
      <c r="E68" s="87"/>
    </row>
    <row r="69" spans="1:5" ht="32.25" customHeight="1">
      <c r="A69" s="83" t="s">
        <v>96</v>
      </c>
      <c r="B69" s="84">
        <f t="shared" si="0"/>
        <v>0</v>
      </c>
      <c r="C69" s="85"/>
      <c r="D69" s="86"/>
      <c r="E69" s="87"/>
    </row>
    <row r="70" spans="1:5" ht="32.25" customHeight="1">
      <c r="A70" s="83" t="s">
        <v>123</v>
      </c>
      <c r="B70" s="84">
        <f aca="true" t="shared" si="1" ref="B70:B133">C70+D70</f>
        <v>0</v>
      </c>
      <c r="C70" s="85"/>
      <c r="D70" s="86"/>
      <c r="E70" s="87"/>
    </row>
    <row r="71" spans="1:5" ht="32.25" customHeight="1">
      <c r="A71" s="83" t="s">
        <v>124</v>
      </c>
      <c r="B71" s="84">
        <f t="shared" si="1"/>
        <v>0</v>
      </c>
      <c r="C71" s="85"/>
      <c r="D71" s="86"/>
      <c r="E71" s="87"/>
    </row>
    <row r="72" spans="1:5" ht="32.25" customHeight="1">
      <c r="A72" s="79" t="s">
        <v>125</v>
      </c>
      <c r="B72" s="80">
        <f t="shared" si="1"/>
        <v>0</v>
      </c>
      <c r="C72" s="81">
        <f>SUM(C73:C74)</f>
        <v>0</v>
      </c>
      <c r="D72" s="81">
        <f>SUM(D73:D74)</f>
        <v>0</v>
      </c>
      <c r="E72" s="82"/>
    </row>
    <row r="73" spans="1:5" ht="32.25" customHeight="1">
      <c r="A73" s="83" t="s">
        <v>84</v>
      </c>
      <c r="B73" s="84">
        <f t="shared" si="1"/>
        <v>0</v>
      </c>
      <c r="C73" s="85"/>
      <c r="D73" s="86"/>
      <c r="E73" s="87"/>
    </row>
    <row r="74" spans="1:5" ht="32.25" customHeight="1">
      <c r="A74" s="83" t="s">
        <v>126</v>
      </c>
      <c r="B74" s="84">
        <f t="shared" si="1"/>
        <v>0</v>
      </c>
      <c r="C74" s="85"/>
      <c r="D74" s="86"/>
      <c r="E74" s="87"/>
    </row>
    <row r="75" spans="1:5" ht="32.25" customHeight="1">
      <c r="A75" s="79" t="s">
        <v>127</v>
      </c>
      <c r="B75" s="80">
        <f t="shared" si="1"/>
        <v>0</v>
      </c>
      <c r="C75" s="81">
        <f>SUM(C76:C78)</f>
        <v>0</v>
      </c>
      <c r="D75" s="81">
        <f>SUM(D76:D78)</f>
        <v>0</v>
      </c>
      <c r="E75" s="82"/>
    </row>
    <row r="76" spans="1:5" ht="32.25" customHeight="1">
      <c r="A76" s="83" t="s">
        <v>84</v>
      </c>
      <c r="B76" s="84">
        <f t="shared" si="1"/>
        <v>0</v>
      </c>
      <c r="C76" s="85"/>
      <c r="D76" s="86"/>
      <c r="E76" s="87"/>
    </row>
    <row r="77" spans="1:5" ht="32.25" customHeight="1">
      <c r="A77" s="83" t="s">
        <v>89</v>
      </c>
      <c r="B77" s="84">
        <f t="shared" si="1"/>
        <v>0</v>
      </c>
      <c r="C77" s="85"/>
      <c r="D77" s="86"/>
      <c r="E77" s="87"/>
    </row>
    <row r="78" spans="1:5" ht="32.25" customHeight="1">
      <c r="A78" s="83" t="s">
        <v>128</v>
      </c>
      <c r="B78" s="84">
        <f t="shared" si="1"/>
        <v>0</v>
      </c>
      <c r="C78" s="85"/>
      <c r="D78" s="86"/>
      <c r="E78" s="87"/>
    </row>
    <row r="79" spans="1:5" s="52" customFormat="1" ht="32.25" customHeight="1">
      <c r="A79" s="79" t="s">
        <v>129</v>
      </c>
      <c r="B79" s="80">
        <f t="shared" si="1"/>
        <v>0</v>
      </c>
      <c r="C79" s="81">
        <f>SUM(C80:C82)</f>
        <v>0</v>
      </c>
      <c r="D79" s="81">
        <f>SUM(D80:D82)</f>
        <v>0</v>
      </c>
      <c r="E79" s="82"/>
    </row>
    <row r="80" spans="1:5" ht="32.25" customHeight="1">
      <c r="A80" s="83" t="s">
        <v>84</v>
      </c>
      <c r="B80" s="84">
        <f t="shared" si="1"/>
        <v>0</v>
      </c>
      <c r="C80" s="85"/>
      <c r="D80" s="86"/>
      <c r="E80" s="87"/>
    </row>
    <row r="81" spans="1:5" ht="32.25" customHeight="1">
      <c r="A81" s="83" t="s">
        <v>130</v>
      </c>
      <c r="B81" s="84">
        <f t="shared" si="1"/>
        <v>0</v>
      </c>
      <c r="C81" s="85"/>
      <c r="D81" s="86"/>
      <c r="E81" s="87"/>
    </row>
    <row r="82" spans="1:5" ht="32.25" customHeight="1">
      <c r="A82" s="83" t="s">
        <v>131</v>
      </c>
      <c r="B82" s="84">
        <f t="shared" si="1"/>
        <v>0</v>
      </c>
      <c r="C82" s="85"/>
      <c r="D82" s="86"/>
      <c r="E82" s="87"/>
    </row>
    <row r="83" spans="1:5" ht="32.25" customHeight="1">
      <c r="A83" s="79" t="s">
        <v>132</v>
      </c>
      <c r="B83" s="80">
        <f t="shared" si="1"/>
        <v>14</v>
      </c>
      <c r="C83" s="81">
        <f>SUM(C84:C87)</f>
        <v>0</v>
      </c>
      <c r="D83" s="81">
        <f>SUM(D84:D87)</f>
        <v>14</v>
      </c>
      <c r="E83" s="82"/>
    </row>
    <row r="84" spans="1:5" ht="32.25" customHeight="1">
      <c r="A84" s="83" t="s">
        <v>84</v>
      </c>
      <c r="B84" s="84">
        <f t="shared" si="1"/>
        <v>0</v>
      </c>
      <c r="C84" s="85"/>
      <c r="D84" s="86"/>
      <c r="E84" s="87"/>
    </row>
    <row r="85" spans="1:5" ht="32.25" customHeight="1">
      <c r="A85" s="83" t="s">
        <v>89</v>
      </c>
      <c r="B85" s="84">
        <f t="shared" si="1"/>
        <v>0</v>
      </c>
      <c r="C85" s="85"/>
      <c r="D85" s="86"/>
      <c r="E85" s="87"/>
    </row>
    <row r="86" spans="1:5" ht="32.25" customHeight="1">
      <c r="A86" s="83" t="s">
        <v>96</v>
      </c>
      <c r="B86" s="84">
        <f t="shared" si="1"/>
        <v>0</v>
      </c>
      <c r="C86" s="85"/>
      <c r="D86" s="86"/>
      <c r="E86" s="87"/>
    </row>
    <row r="87" spans="1:5" ht="32.25" customHeight="1">
      <c r="A87" s="83" t="s">
        <v>133</v>
      </c>
      <c r="B87" s="84">
        <f t="shared" si="1"/>
        <v>14</v>
      </c>
      <c r="C87" s="85"/>
      <c r="D87" s="86">
        <v>14</v>
      </c>
      <c r="E87" s="87"/>
    </row>
    <row r="88" spans="1:5" ht="32.25" customHeight="1">
      <c r="A88" s="79" t="s">
        <v>134</v>
      </c>
      <c r="B88" s="80">
        <f t="shared" si="1"/>
        <v>197.36</v>
      </c>
      <c r="C88" s="81">
        <f>SUM(C89:C92)</f>
        <v>0</v>
      </c>
      <c r="D88" s="81">
        <f>SUM(D89:D92)</f>
        <v>197.36</v>
      </c>
      <c r="E88" s="82"/>
    </row>
    <row r="89" spans="1:5" ht="32.25" customHeight="1">
      <c r="A89" s="83" t="s">
        <v>84</v>
      </c>
      <c r="B89" s="84">
        <f t="shared" si="1"/>
        <v>0</v>
      </c>
      <c r="C89" s="85"/>
      <c r="D89" s="86"/>
      <c r="E89" s="87"/>
    </row>
    <row r="90" spans="1:5" ht="32.25" customHeight="1">
      <c r="A90" s="83" t="s">
        <v>89</v>
      </c>
      <c r="B90" s="84">
        <f t="shared" si="1"/>
        <v>197.36</v>
      </c>
      <c r="C90" s="85"/>
      <c r="D90" s="86">
        <v>197.36</v>
      </c>
      <c r="E90" s="87"/>
    </row>
    <row r="91" spans="1:5" s="52" customFormat="1" ht="32.25" customHeight="1">
      <c r="A91" s="83" t="s">
        <v>135</v>
      </c>
      <c r="B91" s="84">
        <f t="shared" si="1"/>
        <v>0</v>
      </c>
      <c r="C91" s="85"/>
      <c r="D91" s="86"/>
      <c r="E91" s="87"/>
    </row>
    <row r="92" spans="1:5" ht="32.25" customHeight="1">
      <c r="A92" s="83" t="s">
        <v>136</v>
      </c>
      <c r="B92" s="84">
        <f t="shared" si="1"/>
        <v>0</v>
      </c>
      <c r="C92" s="85"/>
      <c r="D92" s="86"/>
      <c r="E92" s="87"/>
    </row>
    <row r="93" spans="1:5" ht="32.25" customHeight="1">
      <c r="A93" s="79" t="s">
        <v>137</v>
      </c>
      <c r="B93" s="80">
        <f t="shared" si="1"/>
        <v>2632.47</v>
      </c>
      <c r="C93" s="81">
        <f>SUM(C94:C97)</f>
        <v>0</v>
      </c>
      <c r="D93" s="81">
        <f>SUM(D94:D97)</f>
        <v>2632.47</v>
      </c>
      <c r="E93" s="82"/>
    </row>
    <row r="94" spans="1:5" ht="32.25" customHeight="1">
      <c r="A94" s="83" t="s">
        <v>84</v>
      </c>
      <c r="B94" s="84">
        <f t="shared" si="1"/>
        <v>0</v>
      </c>
      <c r="C94" s="85"/>
      <c r="D94" s="86"/>
      <c r="E94" s="87"/>
    </row>
    <row r="95" spans="1:5" ht="32.25" customHeight="1">
      <c r="A95" s="83" t="s">
        <v>138</v>
      </c>
      <c r="B95" s="84">
        <f t="shared" si="1"/>
        <v>2455.79</v>
      </c>
      <c r="C95" s="85"/>
      <c r="D95" s="86">
        <v>2455.79</v>
      </c>
      <c r="E95" s="87"/>
    </row>
    <row r="96" spans="1:5" ht="32.25" customHeight="1">
      <c r="A96" s="83" t="s">
        <v>96</v>
      </c>
      <c r="B96" s="84">
        <f t="shared" si="1"/>
        <v>0</v>
      </c>
      <c r="C96" s="85"/>
      <c r="D96" s="86"/>
      <c r="E96" s="87"/>
    </row>
    <row r="97" spans="1:5" ht="32.25" customHeight="1">
      <c r="A97" s="83" t="s">
        <v>139</v>
      </c>
      <c r="B97" s="84">
        <f t="shared" si="1"/>
        <v>176.68</v>
      </c>
      <c r="C97" s="85"/>
      <c r="D97" s="86">
        <v>176.68</v>
      </c>
      <c r="E97" s="87"/>
    </row>
    <row r="98" spans="1:5" ht="32.25" customHeight="1">
      <c r="A98" s="79" t="s">
        <v>140</v>
      </c>
      <c r="B98" s="80">
        <f t="shared" si="1"/>
        <v>520</v>
      </c>
      <c r="C98" s="81">
        <f>SUM(C99:C101)</f>
        <v>0</v>
      </c>
      <c r="D98" s="81">
        <f>SUM(D99:D101)</f>
        <v>520</v>
      </c>
      <c r="E98" s="82"/>
    </row>
    <row r="99" spans="1:5" ht="32.25" customHeight="1">
      <c r="A99" s="83" t="s">
        <v>84</v>
      </c>
      <c r="B99" s="84">
        <f t="shared" si="1"/>
        <v>0</v>
      </c>
      <c r="C99" s="85"/>
      <c r="D99" s="86"/>
      <c r="E99" s="87"/>
    </row>
    <row r="100" spans="1:5" ht="32.25" customHeight="1">
      <c r="A100" s="83" t="s">
        <v>141</v>
      </c>
      <c r="B100" s="84">
        <f t="shared" si="1"/>
        <v>0</v>
      </c>
      <c r="C100" s="85"/>
      <c r="D100" s="86"/>
      <c r="E100" s="87"/>
    </row>
    <row r="101" spans="1:5" ht="32.25" customHeight="1">
      <c r="A101" s="83" t="s">
        <v>142</v>
      </c>
      <c r="B101" s="84">
        <f t="shared" si="1"/>
        <v>520</v>
      </c>
      <c r="C101" s="85"/>
      <c r="D101" s="86">
        <v>520</v>
      </c>
      <c r="E101" s="87"/>
    </row>
    <row r="102" spans="1:5" ht="32.25" customHeight="1">
      <c r="A102" s="79" t="s">
        <v>143</v>
      </c>
      <c r="B102" s="80">
        <f t="shared" si="1"/>
        <v>0</v>
      </c>
      <c r="C102" s="81">
        <f>SUM(C103:C105)</f>
        <v>0</v>
      </c>
      <c r="D102" s="81">
        <f>SUM(D103:D105)</f>
        <v>0</v>
      </c>
      <c r="E102" s="82"/>
    </row>
    <row r="103" spans="1:5" s="52" customFormat="1" ht="32.25" customHeight="1">
      <c r="A103" s="83" t="s">
        <v>84</v>
      </c>
      <c r="B103" s="84">
        <f t="shared" si="1"/>
        <v>0</v>
      </c>
      <c r="C103" s="85"/>
      <c r="D103" s="86"/>
      <c r="E103" s="87"/>
    </row>
    <row r="104" spans="1:5" ht="32.25" customHeight="1">
      <c r="A104" s="83" t="s">
        <v>144</v>
      </c>
      <c r="B104" s="84">
        <f t="shared" si="1"/>
        <v>0</v>
      </c>
      <c r="C104" s="85"/>
      <c r="D104" s="86"/>
      <c r="E104" s="87"/>
    </row>
    <row r="105" spans="1:5" ht="32.25" customHeight="1">
      <c r="A105" s="83" t="s">
        <v>145</v>
      </c>
      <c r="B105" s="84">
        <f t="shared" si="1"/>
        <v>0</v>
      </c>
      <c r="C105" s="85"/>
      <c r="D105" s="86"/>
      <c r="E105" s="87"/>
    </row>
    <row r="106" spans="1:5" ht="32.25" customHeight="1">
      <c r="A106" s="79" t="s">
        <v>146</v>
      </c>
      <c r="B106" s="80">
        <f t="shared" si="1"/>
        <v>0</v>
      </c>
      <c r="C106" s="81">
        <f>SUM(C107:C110)</f>
        <v>0</v>
      </c>
      <c r="D106" s="81">
        <f>SUM(D107:D110)</f>
        <v>0</v>
      </c>
      <c r="E106" s="82"/>
    </row>
    <row r="107" spans="1:5" ht="32.25" customHeight="1">
      <c r="A107" s="83" t="s">
        <v>84</v>
      </c>
      <c r="B107" s="84">
        <f t="shared" si="1"/>
        <v>0</v>
      </c>
      <c r="C107" s="85"/>
      <c r="D107" s="86"/>
      <c r="E107" s="87"/>
    </row>
    <row r="108" spans="1:5" ht="32.25" customHeight="1">
      <c r="A108" s="83" t="s">
        <v>89</v>
      </c>
      <c r="B108" s="84">
        <f t="shared" si="1"/>
        <v>0</v>
      </c>
      <c r="C108" s="85"/>
      <c r="D108" s="86"/>
      <c r="E108" s="87"/>
    </row>
    <row r="109" spans="1:5" ht="32.25" customHeight="1">
      <c r="A109" s="83" t="s">
        <v>96</v>
      </c>
      <c r="B109" s="84">
        <f t="shared" si="1"/>
        <v>0</v>
      </c>
      <c r="C109" s="85"/>
      <c r="D109" s="86"/>
      <c r="E109" s="87"/>
    </row>
    <row r="110" spans="1:5" ht="32.25" customHeight="1">
      <c r="A110" s="83" t="s">
        <v>147</v>
      </c>
      <c r="B110" s="84">
        <f t="shared" si="1"/>
        <v>0</v>
      </c>
      <c r="C110" s="85"/>
      <c r="D110" s="86"/>
      <c r="E110" s="87"/>
    </row>
    <row r="111" spans="1:5" ht="32.25" customHeight="1">
      <c r="A111" s="79" t="s">
        <v>148</v>
      </c>
      <c r="B111" s="80">
        <f t="shared" si="1"/>
        <v>76.8</v>
      </c>
      <c r="C111" s="81">
        <f>C112</f>
        <v>0</v>
      </c>
      <c r="D111" s="81">
        <f>D112</f>
        <v>76.8</v>
      </c>
      <c r="E111" s="82"/>
    </row>
    <row r="112" spans="1:5" ht="32.25" customHeight="1">
      <c r="A112" s="83" t="s">
        <v>149</v>
      </c>
      <c r="B112" s="84">
        <f t="shared" si="1"/>
        <v>76.8</v>
      </c>
      <c r="C112" s="85"/>
      <c r="D112" s="86">
        <v>76.8</v>
      </c>
      <c r="E112" s="87"/>
    </row>
    <row r="113" spans="1:5" ht="32.25" customHeight="1">
      <c r="A113" s="79" t="s">
        <v>150</v>
      </c>
      <c r="B113" s="80">
        <f t="shared" si="1"/>
        <v>0</v>
      </c>
      <c r="C113" s="81">
        <f>SUM(C114)</f>
        <v>0</v>
      </c>
      <c r="D113" s="81">
        <f>SUM(D114)</f>
        <v>0</v>
      </c>
      <c r="E113" s="82"/>
    </row>
    <row r="114" spans="1:5" s="52" customFormat="1" ht="32.25" customHeight="1">
      <c r="A114" s="83" t="s">
        <v>151</v>
      </c>
      <c r="B114" s="84">
        <f t="shared" si="1"/>
        <v>0</v>
      </c>
      <c r="C114" s="85"/>
      <c r="D114" s="86"/>
      <c r="E114" s="87"/>
    </row>
    <row r="115" spans="1:5" ht="32.25" customHeight="1">
      <c r="A115" s="75" t="s">
        <v>152</v>
      </c>
      <c r="B115" s="76">
        <f t="shared" si="1"/>
        <v>499.6</v>
      </c>
      <c r="C115" s="77">
        <f>C116+C120+C135+C137+C141+C145+C153</f>
        <v>0</v>
      </c>
      <c r="D115" s="77">
        <f>D116+D120+D135+D137+D141+D145+D153</f>
        <v>499.6</v>
      </c>
      <c r="E115" s="78"/>
    </row>
    <row r="116" spans="1:5" s="53" customFormat="1" ht="32.25" customHeight="1">
      <c r="A116" s="79" t="s">
        <v>153</v>
      </c>
      <c r="B116" s="80">
        <f t="shared" si="1"/>
        <v>6</v>
      </c>
      <c r="C116" s="81">
        <f>SUM(C117:C119)</f>
        <v>0</v>
      </c>
      <c r="D116" s="81">
        <f>SUM(D117:D119)</f>
        <v>6</v>
      </c>
      <c r="E116" s="82"/>
    </row>
    <row r="117" spans="1:5" ht="32.25" customHeight="1">
      <c r="A117" s="83" t="s">
        <v>154</v>
      </c>
      <c r="B117" s="84">
        <f t="shared" si="1"/>
        <v>0</v>
      </c>
      <c r="C117" s="85"/>
      <c r="D117" s="86"/>
      <c r="E117" s="87"/>
    </row>
    <row r="118" spans="1:5" ht="32.25" customHeight="1">
      <c r="A118" s="83" t="s">
        <v>155</v>
      </c>
      <c r="B118" s="84">
        <f t="shared" si="1"/>
        <v>0</v>
      </c>
      <c r="C118" s="85"/>
      <c r="D118" s="86"/>
      <c r="E118" s="87"/>
    </row>
    <row r="119" spans="1:5" ht="32.25" customHeight="1">
      <c r="A119" s="83" t="s">
        <v>156</v>
      </c>
      <c r="B119" s="84">
        <f t="shared" si="1"/>
        <v>6</v>
      </c>
      <c r="C119" s="85"/>
      <c r="D119" s="86">
        <v>6</v>
      </c>
      <c r="E119" s="87"/>
    </row>
    <row r="120" spans="1:5" s="53" customFormat="1" ht="32.25" customHeight="1">
      <c r="A120" s="79" t="s">
        <v>157</v>
      </c>
      <c r="B120" s="80">
        <f t="shared" si="1"/>
        <v>440</v>
      </c>
      <c r="C120" s="81">
        <f>SUM(C121:C134)</f>
        <v>0</v>
      </c>
      <c r="D120" s="81">
        <f>SUM(D121:D134)</f>
        <v>440</v>
      </c>
      <c r="E120" s="82"/>
    </row>
    <row r="121" spans="1:5" ht="32.25" customHeight="1">
      <c r="A121" s="83" t="s">
        <v>84</v>
      </c>
      <c r="B121" s="84">
        <f t="shared" si="1"/>
        <v>0</v>
      </c>
      <c r="C121" s="85"/>
      <c r="D121" s="86"/>
      <c r="E121" s="87"/>
    </row>
    <row r="122" spans="1:5" ht="32.25" customHeight="1">
      <c r="A122" s="83" t="s">
        <v>89</v>
      </c>
      <c r="B122" s="84">
        <f t="shared" si="1"/>
        <v>0</v>
      </c>
      <c r="C122" s="85"/>
      <c r="D122" s="86"/>
      <c r="E122" s="87"/>
    </row>
    <row r="123" spans="1:5" ht="32.25" customHeight="1">
      <c r="A123" s="83" t="s">
        <v>158</v>
      </c>
      <c r="B123" s="84">
        <f t="shared" si="1"/>
        <v>0</v>
      </c>
      <c r="C123" s="85"/>
      <c r="D123" s="86"/>
      <c r="E123" s="87"/>
    </row>
    <row r="124" spans="1:5" s="52" customFormat="1" ht="32.25" customHeight="1">
      <c r="A124" s="83" t="s">
        <v>159</v>
      </c>
      <c r="B124" s="84">
        <f t="shared" si="1"/>
        <v>0</v>
      </c>
      <c r="C124" s="85"/>
      <c r="D124" s="86"/>
      <c r="E124" s="87"/>
    </row>
    <row r="125" spans="1:5" ht="32.25" customHeight="1">
      <c r="A125" s="83" t="s">
        <v>160</v>
      </c>
      <c r="B125" s="84">
        <f t="shared" si="1"/>
        <v>0</v>
      </c>
      <c r="C125" s="85"/>
      <c r="D125" s="86"/>
      <c r="E125" s="87"/>
    </row>
    <row r="126" spans="1:5" ht="32.25" customHeight="1">
      <c r="A126" s="83" t="s">
        <v>161</v>
      </c>
      <c r="B126" s="84">
        <f t="shared" si="1"/>
        <v>0</v>
      </c>
      <c r="C126" s="85"/>
      <c r="D126" s="86"/>
      <c r="E126" s="87"/>
    </row>
    <row r="127" spans="1:5" ht="32.25" customHeight="1">
      <c r="A127" s="83" t="s">
        <v>162</v>
      </c>
      <c r="B127" s="84">
        <f t="shared" si="1"/>
        <v>0</v>
      </c>
      <c r="C127" s="85"/>
      <c r="D127" s="86"/>
      <c r="E127" s="87"/>
    </row>
    <row r="128" spans="1:5" ht="32.25" customHeight="1">
      <c r="A128" s="83" t="s">
        <v>163</v>
      </c>
      <c r="B128" s="84">
        <f t="shared" si="1"/>
        <v>0</v>
      </c>
      <c r="C128" s="85"/>
      <c r="D128" s="86"/>
      <c r="E128" s="87"/>
    </row>
    <row r="129" spans="1:5" ht="32.25" customHeight="1">
      <c r="A129" s="83" t="s">
        <v>164</v>
      </c>
      <c r="B129" s="84">
        <f t="shared" si="1"/>
        <v>0</v>
      </c>
      <c r="C129" s="85"/>
      <c r="D129" s="86"/>
      <c r="E129" s="87"/>
    </row>
    <row r="130" spans="1:5" ht="32.25" customHeight="1">
      <c r="A130" s="83" t="s">
        <v>165</v>
      </c>
      <c r="B130" s="84">
        <f t="shared" si="1"/>
        <v>0</v>
      </c>
      <c r="C130" s="85"/>
      <c r="D130" s="86"/>
      <c r="E130" s="87"/>
    </row>
    <row r="131" spans="1:5" ht="32.25" customHeight="1">
      <c r="A131" s="83" t="s">
        <v>166</v>
      </c>
      <c r="B131" s="84">
        <f t="shared" si="1"/>
        <v>0</v>
      </c>
      <c r="C131" s="85"/>
      <c r="D131" s="86"/>
      <c r="E131" s="87"/>
    </row>
    <row r="132" spans="1:5" ht="32.25" customHeight="1">
      <c r="A132" s="83" t="s">
        <v>167</v>
      </c>
      <c r="B132" s="84">
        <f t="shared" si="1"/>
        <v>0</v>
      </c>
      <c r="C132" s="85"/>
      <c r="D132" s="86"/>
      <c r="E132" s="87"/>
    </row>
    <row r="133" spans="1:5" ht="32.25" customHeight="1">
      <c r="A133" s="83" t="s">
        <v>168</v>
      </c>
      <c r="B133" s="84">
        <f t="shared" si="1"/>
        <v>0</v>
      </c>
      <c r="C133" s="85"/>
      <c r="D133" s="86"/>
      <c r="E133" s="87"/>
    </row>
    <row r="134" spans="1:5" ht="32.25" customHeight="1">
      <c r="A134" s="83" t="s">
        <v>169</v>
      </c>
      <c r="B134" s="84">
        <f aca="true" t="shared" si="2" ref="B134:B197">C134+D134</f>
        <v>440</v>
      </c>
      <c r="C134" s="85"/>
      <c r="D134" s="86">
        <v>440</v>
      </c>
      <c r="E134" s="87"/>
    </row>
    <row r="135" spans="1:5" s="53" customFormat="1" ht="32.25" customHeight="1">
      <c r="A135" s="79" t="s">
        <v>170</v>
      </c>
      <c r="B135" s="80">
        <f t="shared" si="2"/>
        <v>0</v>
      </c>
      <c r="C135" s="81">
        <f>SUM(C136)</f>
        <v>0</v>
      </c>
      <c r="D135" s="81">
        <f>SUM(D136)</f>
        <v>0</v>
      </c>
      <c r="E135" s="82"/>
    </row>
    <row r="136" spans="1:5" ht="32.25" customHeight="1">
      <c r="A136" s="83" t="s">
        <v>89</v>
      </c>
      <c r="B136" s="84">
        <f t="shared" si="2"/>
        <v>0</v>
      </c>
      <c r="C136" s="85"/>
      <c r="D136" s="86"/>
      <c r="E136" s="87"/>
    </row>
    <row r="137" spans="1:5" s="53" customFormat="1" ht="32.25" customHeight="1">
      <c r="A137" s="79" t="s">
        <v>171</v>
      </c>
      <c r="B137" s="80">
        <f t="shared" si="2"/>
        <v>0</v>
      </c>
      <c r="C137" s="81">
        <f>SUM(C138:C140)</f>
        <v>0</v>
      </c>
      <c r="D137" s="81">
        <f>SUM(D138:D140)</f>
        <v>0</v>
      </c>
      <c r="E137" s="82"/>
    </row>
    <row r="138" spans="1:5" ht="32.25" customHeight="1">
      <c r="A138" s="83" t="s">
        <v>172</v>
      </c>
      <c r="B138" s="84">
        <f t="shared" si="2"/>
        <v>0</v>
      </c>
      <c r="C138" s="85"/>
      <c r="D138" s="86"/>
      <c r="E138" s="87"/>
    </row>
    <row r="139" spans="1:5" ht="32.25" customHeight="1">
      <c r="A139" s="83" t="s">
        <v>89</v>
      </c>
      <c r="B139" s="84">
        <f t="shared" si="2"/>
        <v>0</v>
      </c>
      <c r="C139" s="85"/>
      <c r="D139" s="86"/>
      <c r="E139" s="87"/>
    </row>
    <row r="140" spans="1:5" s="52" customFormat="1" ht="32.25" customHeight="1">
      <c r="A140" s="83" t="s">
        <v>173</v>
      </c>
      <c r="B140" s="84">
        <f t="shared" si="2"/>
        <v>0</v>
      </c>
      <c r="C140" s="85"/>
      <c r="D140" s="86"/>
      <c r="E140" s="87"/>
    </row>
    <row r="141" spans="1:5" s="53" customFormat="1" ht="32.25" customHeight="1">
      <c r="A141" s="79" t="s">
        <v>174</v>
      </c>
      <c r="B141" s="80">
        <f t="shared" si="2"/>
        <v>0</v>
      </c>
      <c r="C141" s="81">
        <f>SUM(C142:C144)</f>
        <v>0</v>
      </c>
      <c r="D141" s="81">
        <f>SUM(D142:D144)</f>
        <v>0</v>
      </c>
      <c r="E141" s="82"/>
    </row>
    <row r="142" spans="1:5" ht="32.25" customHeight="1">
      <c r="A142" s="83" t="s">
        <v>175</v>
      </c>
      <c r="B142" s="84">
        <f t="shared" si="2"/>
        <v>0</v>
      </c>
      <c r="C142" s="85"/>
      <c r="D142" s="86"/>
      <c r="E142" s="87"/>
    </row>
    <row r="143" spans="1:5" ht="32.25" customHeight="1">
      <c r="A143" s="83" t="s">
        <v>89</v>
      </c>
      <c r="B143" s="84">
        <f t="shared" si="2"/>
        <v>0</v>
      </c>
      <c r="C143" s="85"/>
      <c r="D143" s="86"/>
      <c r="E143" s="87"/>
    </row>
    <row r="144" spans="1:5" ht="32.25" customHeight="1">
      <c r="A144" s="83" t="s">
        <v>176</v>
      </c>
      <c r="B144" s="84">
        <f t="shared" si="2"/>
        <v>0</v>
      </c>
      <c r="C144" s="85"/>
      <c r="D144" s="86"/>
      <c r="E144" s="87"/>
    </row>
    <row r="145" spans="1:5" s="53" customFormat="1" ht="32.25" customHeight="1">
      <c r="A145" s="79" t="s">
        <v>177</v>
      </c>
      <c r="B145" s="80">
        <f t="shared" si="2"/>
        <v>53.6</v>
      </c>
      <c r="C145" s="81">
        <f>SUM(C146:C152)</f>
        <v>0</v>
      </c>
      <c r="D145" s="81">
        <f>SUM(D146:D152)</f>
        <v>53.6</v>
      </c>
      <c r="E145" s="82"/>
    </row>
    <row r="146" spans="1:5" ht="32.25" customHeight="1">
      <c r="A146" s="83" t="s">
        <v>84</v>
      </c>
      <c r="B146" s="84">
        <f t="shared" si="2"/>
        <v>0</v>
      </c>
      <c r="C146" s="85"/>
      <c r="D146" s="86"/>
      <c r="E146" s="87"/>
    </row>
    <row r="147" spans="1:5" ht="32.25" customHeight="1">
      <c r="A147" s="83" t="s">
        <v>89</v>
      </c>
      <c r="B147" s="84">
        <f t="shared" si="2"/>
        <v>0</v>
      </c>
      <c r="C147" s="85"/>
      <c r="D147" s="86"/>
      <c r="E147" s="87"/>
    </row>
    <row r="148" spans="1:5" ht="32.25" customHeight="1">
      <c r="A148" s="83" t="s">
        <v>178</v>
      </c>
      <c r="B148" s="84">
        <f t="shared" si="2"/>
        <v>9.6</v>
      </c>
      <c r="C148" s="85"/>
      <c r="D148" s="86">
        <v>9.6</v>
      </c>
      <c r="E148" s="87"/>
    </row>
    <row r="149" spans="1:5" ht="32.25" customHeight="1">
      <c r="A149" s="83" t="s">
        <v>179</v>
      </c>
      <c r="B149" s="84">
        <f t="shared" si="2"/>
        <v>0</v>
      </c>
      <c r="C149" s="85"/>
      <c r="D149" s="86"/>
      <c r="E149" s="87"/>
    </row>
    <row r="150" spans="1:5" ht="32.25" customHeight="1">
      <c r="A150" s="83" t="s">
        <v>180</v>
      </c>
      <c r="B150" s="84">
        <f t="shared" si="2"/>
        <v>44</v>
      </c>
      <c r="C150" s="85"/>
      <c r="D150" s="86">
        <v>44</v>
      </c>
      <c r="E150" s="87"/>
    </row>
    <row r="151" spans="1:5" ht="32.25" customHeight="1">
      <c r="A151" s="83" t="s">
        <v>181</v>
      </c>
      <c r="B151" s="84">
        <f t="shared" si="2"/>
        <v>0</v>
      </c>
      <c r="C151" s="85"/>
      <c r="D151" s="86"/>
      <c r="E151" s="87"/>
    </row>
    <row r="152" spans="1:5" s="52" customFormat="1" ht="32.25" customHeight="1">
      <c r="A152" s="83" t="s">
        <v>182</v>
      </c>
      <c r="B152" s="84">
        <f t="shared" si="2"/>
        <v>0</v>
      </c>
      <c r="C152" s="85"/>
      <c r="D152" s="86"/>
      <c r="E152" s="87"/>
    </row>
    <row r="153" spans="1:5" s="53" customFormat="1" ht="32.25" customHeight="1">
      <c r="A153" s="79" t="s">
        <v>183</v>
      </c>
      <c r="B153" s="80">
        <f t="shared" si="2"/>
        <v>0</v>
      </c>
      <c r="C153" s="81">
        <f>SUM(C154)</f>
        <v>0</v>
      </c>
      <c r="D153" s="81">
        <f>SUM(D154)</f>
        <v>0</v>
      </c>
      <c r="E153" s="82"/>
    </row>
    <row r="154" spans="1:5" ht="32.25" customHeight="1">
      <c r="A154" s="83" t="s">
        <v>184</v>
      </c>
      <c r="B154" s="84">
        <f t="shared" si="2"/>
        <v>0</v>
      </c>
      <c r="C154" s="85"/>
      <c r="D154" s="88">
        <v>0</v>
      </c>
      <c r="E154" s="87"/>
    </row>
    <row r="155" spans="1:5" s="54" customFormat="1" ht="32.25" customHeight="1">
      <c r="A155" s="75" t="s">
        <v>185</v>
      </c>
      <c r="B155" s="76">
        <f t="shared" si="2"/>
        <v>12863.74</v>
      </c>
      <c r="C155" s="77">
        <f>C156+C160+C166+C168+C172+C174+C176+C180+C185</f>
        <v>8583.24</v>
      </c>
      <c r="D155" s="77">
        <f>D156+D160+D166+D168+D172+D174+D176+D180+D185</f>
        <v>4280.5</v>
      </c>
      <c r="E155" s="78"/>
    </row>
    <row r="156" spans="1:5" s="53" customFormat="1" ht="32.25" customHeight="1">
      <c r="A156" s="79" t="s">
        <v>186</v>
      </c>
      <c r="B156" s="80">
        <f t="shared" si="2"/>
        <v>0</v>
      </c>
      <c r="C156" s="81">
        <f>SUM(C157:C159)</f>
        <v>0</v>
      </c>
      <c r="D156" s="81">
        <f>SUM(D157:D159)</f>
        <v>0</v>
      </c>
      <c r="E156" s="82"/>
    </row>
    <row r="157" spans="1:5" ht="32.25" customHeight="1">
      <c r="A157" s="83" t="s">
        <v>84</v>
      </c>
      <c r="B157" s="84">
        <f t="shared" si="2"/>
        <v>0</v>
      </c>
      <c r="C157" s="85"/>
      <c r="D157" s="86"/>
      <c r="E157" s="87"/>
    </row>
    <row r="158" spans="1:5" ht="32.25" customHeight="1">
      <c r="A158" s="83" t="s">
        <v>89</v>
      </c>
      <c r="B158" s="84">
        <f t="shared" si="2"/>
        <v>0</v>
      </c>
      <c r="C158" s="85"/>
      <c r="D158" s="86"/>
      <c r="E158" s="87"/>
    </row>
    <row r="159" spans="1:5" ht="32.25" customHeight="1">
      <c r="A159" s="83" t="s">
        <v>187</v>
      </c>
      <c r="B159" s="84">
        <f t="shared" si="2"/>
        <v>0</v>
      </c>
      <c r="C159" s="85"/>
      <c r="D159" s="86"/>
      <c r="E159" s="87"/>
    </row>
    <row r="160" spans="1:5" s="53" customFormat="1" ht="32.25" customHeight="1">
      <c r="A160" s="79" t="s">
        <v>188</v>
      </c>
      <c r="B160" s="80">
        <f t="shared" si="2"/>
        <v>11255.49</v>
      </c>
      <c r="C160" s="81">
        <f>SUM(C161:C165)</f>
        <v>8583.24</v>
      </c>
      <c r="D160" s="81">
        <f>SUM(D161:D165)</f>
        <v>2672.25</v>
      </c>
      <c r="E160" s="82"/>
    </row>
    <row r="161" spans="1:5" ht="32.25" customHeight="1">
      <c r="A161" s="83" t="s">
        <v>189</v>
      </c>
      <c r="B161" s="84">
        <f t="shared" si="2"/>
        <v>3640.63</v>
      </c>
      <c r="C161" s="85">
        <v>1140.63</v>
      </c>
      <c r="D161" s="86">
        <v>2500</v>
      </c>
      <c r="E161" s="87"/>
    </row>
    <row r="162" spans="1:5" ht="32.25" customHeight="1">
      <c r="A162" s="83" t="s">
        <v>190</v>
      </c>
      <c r="B162" s="84">
        <f t="shared" si="2"/>
        <v>7614.86</v>
      </c>
      <c r="C162" s="85">
        <v>7442.61</v>
      </c>
      <c r="D162" s="86">
        <v>172.25</v>
      </c>
      <c r="E162" s="87"/>
    </row>
    <row r="163" spans="1:5" s="52" customFormat="1" ht="32.25" customHeight="1">
      <c r="A163" s="83" t="s">
        <v>191</v>
      </c>
      <c r="B163" s="84">
        <f t="shared" si="2"/>
        <v>0</v>
      </c>
      <c r="C163" s="85"/>
      <c r="D163" s="86"/>
      <c r="E163" s="87"/>
    </row>
    <row r="164" spans="1:5" ht="32.25" customHeight="1">
      <c r="A164" s="83" t="s">
        <v>192</v>
      </c>
      <c r="B164" s="84">
        <f t="shared" si="2"/>
        <v>0</v>
      </c>
      <c r="C164" s="85"/>
      <c r="D164" s="86"/>
      <c r="E164" s="87"/>
    </row>
    <row r="165" spans="1:5" ht="32.25" customHeight="1">
      <c r="A165" s="83" t="s">
        <v>193</v>
      </c>
      <c r="B165" s="84">
        <f t="shared" si="2"/>
        <v>0</v>
      </c>
      <c r="C165" s="85"/>
      <c r="D165" s="86"/>
      <c r="E165" s="87"/>
    </row>
    <row r="166" spans="1:5" s="53" customFormat="1" ht="32.25" customHeight="1">
      <c r="A166" s="79" t="s">
        <v>194</v>
      </c>
      <c r="B166" s="80">
        <f t="shared" si="2"/>
        <v>0</v>
      </c>
      <c r="C166" s="81">
        <f>SUM(C167)</f>
        <v>0</v>
      </c>
      <c r="D166" s="81">
        <f>SUM(D167)</f>
        <v>0</v>
      </c>
      <c r="E166" s="82"/>
    </row>
    <row r="167" spans="1:5" ht="32.25" customHeight="1">
      <c r="A167" s="83" t="s">
        <v>195</v>
      </c>
      <c r="B167" s="84">
        <f t="shared" si="2"/>
        <v>0</v>
      </c>
      <c r="C167" s="85"/>
      <c r="D167" s="86"/>
      <c r="E167" s="87"/>
    </row>
    <row r="168" spans="1:5" s="53" customFormat="1" ht="32.25" customHeight="1">
      <c r="A168" s="79" t="s">
        <v>196</v>
      </c>
      <c r="B168" s="80">
        <f t="shared" si="2"/>
        <v>0</v>
      </c>
      <c r="C168" s="81">
        <f>SUM(C169:C171)</f>
        <v>0</v>
      </c>
      <c r="D168" s="81">
        <f>SUM(D169:D171)</f>
        <v>0</v>
      </c>
      <c r="E168" s="82"/>
    </row>
    <row r="169" spans="1:5" ht="32.25" customHeight="1">
      <c r="A169" s="83" t="s">
        <v>197</v>
      </c>
      <c r="B169" s="84">
        <f t="shared" si="2"/>
        <v>0</v>
      </c>
      <c r="C169" s="85"/>
      <c r="D169" s="86"/>
      <c r="E169" s="87"/>
    </row>
    <row r="170" spans="1:5" ht="32.25" customHeight="1">
      <c r="A170" s="83" t="s">
        <v>198</v>
      </c>
      <c r="B170" s="84">
        <f t="shared" si="2"/>
        <v>0</v>
      </c>
      <c r="C170" s="85"/>
      <c r="D170" s="86"/>
      <c r="E170" s="87"/>
    </row>
    <row r="171" spans="1:5" ht="32.25" customHeight="1">
      <c r="A171" s="83" t="s">
        <v>199</v>
      </c>
      <c r="B171" s="84">
        <f t="shared" si="2"/>
        <v>0</v>
      </c>
      <c r="C171" s="85"/>
      <c r="D171" s="86"/>
      <c r="E171" s="87"/>
    </row>
    <row r="172" spans="1:5" s="53" customFormat="1" ht="32.25" customHeight="1">
      <c r="A172" s="79" t="s">
        <v>200</v>
      </c>
      <c r="B172" s="80">
        <f t="shared" si="2"/>
        <v>0</v>
      </c>
      <c r="C172" s="81">
        <f>SUM(C173)</f>
        <v>0</v>
      </c>
      <c r="D172" s="81">
        <f>SUM(D173)</f>
        <v>0</v>
      </c>
      <c r="E172" s="82"/>
    </row>
    <row r="173" spans="1:5" ht="32.25" customHeight="1">
      <c r="A173" s="83" t="s">
        <v>201</v>
      </c>
      <c r="B173" s="84">
        <f t="shared" si="2"/>
        <v>0</v>
      </c>
      <c r="C173" s="85"/>
      <c r="D173" s="86"/>
      <c r="E173" s="87"/>
    </row>
    <row r="174" spans="1:5" s="53" customFormat="1" ht="32.25" customHeight="1">
      <c r="A174" s="79" t="s">
        <v>202</v>
      </c>
      <c r="B174" s="80">
        <f t="shared" si="2"/>
        <v>0</v>
      </c>
      <c r="C174" s="81">
        <f>SUM(C175)</f>
        <v>0</v>
      </c>
      <c r="D174" s="81">
        <f>SUM(D175)</f>
        <v>0</v>
      </c>
      <c r="E174" s="82"/>
    </row>
    <row r="175" spans="1:5" s="52" customFormat="1" ht="32.25" customHeight="1">
      <c r="A175" s="83" t="s">
        <v>203</v>
      </c>
      <c r="B175" s="84">
        <f t="shared" si="2"/>
        <v>0</v>
      </c>
      <c r="C175" s="85"/>
      <c r="D175" s="86"/>
      <c r="E175" s="87"/>
    </row>
    <row r="176" spans="1:5" s="53" customFormat="1" ht="32.25" customHeight="1">
      <c r="A176" s="79" t="s">
        <v>204</v>
      </c>
      <c r="B176" s="80">
        <f t="shared" si="2"/>
        <v>0</v>
      </c>
      <c r="C176" s="81">
        <f>SUM(C177:C179)</f>
        <v>0</v>
      </c>
      <c r="D176" s="81">
        <f>SUM(D177:D179)</f>
        <v>0</v>
      </c>
      <c r="E176" s="82"/>
    </row>
    <row r="177" spans="1:5" ht="32.25" customHeight="1">
      <c r="A177" s="83" t="s">
        <v>205</v>
      </c>
      <c r="B177" s="84">
        <f t="shared" si="2"/>
        <v>0</v>
      </c>
      <c r="C177" s="85"/>
      <c r="D177" s="86"/>
      <c r="E177" s="87"/>
    </row>
    <row r="178" spans="1:5" ht="32.25" customHeight="1">
      <c r="A178" s="83" t="s">
        <v>206</v>
      </c>
      <c r="B178" s="84">
        <f t="shared" si="2"/>
        <v>0</v>
      </c>
      <c r="C178" s="85"/>
      <c r="D178" s="86"/>
      <c r="E178" s="87"/>
    </row>
    <row r="179" spans="1:5" ht="32.25" customHeight="1">
      <c r="A179" s="83" t="s">
        <v>207</v>
      </c>
      <c r="B179" s="84">
        <f t="shared" si="2"/>
        <v>0</v>
      </c>
      <c r="C179" s="85"/>
      <c r="D179" s="86"/>
      <c r="E179" s="87"/>
    </row>
    <row r="180" spans="1:5" s="53" customFormat="1" ht="32.25" customHeight="1">
      <c r="A180" s="79" t="s">
        <v>208</v>
      </c>
      <c r="B180" s="80">
        <f t="shared" si="2"/>
        <v>1608.25</v>
      </c>
      <c r="C180" s="81">
        <f>SUM(C181:C184)</f>
        <v>0</v>
      </c>
      <c r="D180" s="81">
        <f>SUM(D181:D184)</f>
        <v>1608.25</v>
      </c>
      <c r="E180" s="82"/>
    </row>
    <row r="181" spans="1:5" ht="32.25" customHeight="1">
      <c r="A181" s="83" t="s">
        <v>209</v>
      </c>
      <c r="B181" s="84">
        <f t="shared" si="2"/>
        <v>0</v>
      </c>
      <c r="C181" s="85"/>
      <c r="D181" s="86"/>
      <c r="E181" s="87"/>
    </row>
    <row r="182" spans="1:5" ht="32.25" customHeight="1">
      <c r="A182" s="83" t="s">
        <v>210</v>
      </c>
      <c r="B182" s="84">
        <f t="shared" si="2"/>
        <v>0</v>
      </c>
      <c r="C182" s="85"/>
      <c r="D182" s="86"/>
      <c r="E182" s="87"/>
    </row>
    <row r="183" spans="1:5" ht="32.25" customHeight="1">
      <c r="A183" s="83" t="s">
        <v>211</v>
      </c>
      <c r="B183" s="84">
        <f t="shared" si="2"/>
        <v>0</v>
      </c>
      <c r="C183" s="85"/>
      <c r="D183" s="86"/>
      <c r="E183" s="87"/>
    </row>
    <row r="184" spans="1:5" ht="32.25" customHeight="1">
      <c r="A184" s="83" t="s">
        <v>212</v>
      </c>
      <c r="B184" s="84">
        <f t="shared" si="2"/>
        <v>1608.25</v>
      </c>
      <c r="C184" s="85"/>
      <c r="D184" s="86">
        <v>1608.25</v>
      </c>
      <c r="E184" s="87"/>
    </row>
    <row r="185" spans="1:5" s="53" customFormat="1" ht="32.25" customHeight="1">
      <c r="A185" s="79" t="s">
        <v>213</v>
      </c>
      <c r="B185" s="80">
        <f t="shared" si="2"/>
        <v>0</v>
      </c>
      <c r="C185" s="81">
        <f>SUM(C186)</f>
        <v>0</v>
      </c>
      <c r="D185" s="81">
        <f>SUM(D186)</f>
        <v>0</v>
      </c>
      <c r="E185" s="82"/>
    </row>
    <row r="186" spans="1:5" ht="32.25" customHeight="1">
      <c r="A186" s="83" t="s">
        <v>214</v>
      </c>
      <c r="B186" s="84">
        <f t="shared" si="2"/>
        <v>0</v>
      </c>
      <c r="C186" s="85"/>
      <c r="D186" s="88"/>
      <c r="E186" s="87"/>
    </row>
    <row r="187" spans="1:5" s="54" customFormat="1" ht="32.25" customHeight="1">
      <c r="A187" s="75" t="s">
        <v>215</v>
      </c>
      <c r="B187" s="76">
        <f t="shared" si="2"/>
        <v>0</v>
      </c>
      <c r="C187" s="77">
        <f>C188+C192+C196+C202+C205+C207+C209</f>
        <v>0</v>
      </c>
      <c r="D187" s="77">
        <f>D188+D192+D196+D202+D205+D207+D209</f>
        <v>0</v>
      </c>
      <c r="E187" s="78"/>
    </row>
    <row r="188" spans="1:5" s="53" customFormat="1" ht="32.25" customHeight="1">
      <c r="A188" s="79" t="s">
        <v>216</v>
      </c>
      <c r="B188" s="80">
        <f t="shared" si="2"/>
        <v>0</v>
      </c>
      <c r="C188" s="81">
        <f>SUM(C189:C191)</f>
        <v>0</v>
      </c>
      <c r="D188" s="81">
        <f>SUM(D189:D191)</f>
        <v>0</v>
      </c>
      <c r="E188" s="82"/>
    </row>
    <row r="189" spans="1:5" ht="32.25" customHeight="1">
      <c r="A189" s="83" t="s">
        <v>84</v>
      </c>
      <c r="B189" s="84">
        <f t="shared" si="2"/>
        <v>0</v>
      </c>
      <c r="C189" s="85"/>
      <c r="D189" s="86"/>
      <c r="E189" s="87"/>
    </row>
    <row r="190" spans="1:5" ht="32.25" customHeight="1">
      <c r="A190" s="83" t="s">
        <v>89</v>
      </c>
      <c r="B190" s="84">
        <f t="shared" si="2"/>
        <v>0</v>
      </c>
      <c r="C190" s="85"/>
      <c r="D190" s="86"/>
      <c r="E190" s="87"/>
    </row>
    <row r="191" spans="1:5" ht="32.25" customHeight="1">
      <c r="A191" s="83" t="s">
        <v>217</v>
      </c>
      <c r="B191" s="84">
        <f t="shared" si="2"/>
        <v>0</v>
      </c>
      <c r="C191" s="85"/>
      <c r="D191" s="86"/>
      <c r="E191" s="87"/>
    </row>
    <row r="192" spans="1:5" s="53" customFormat="1" ht="32.25" customHeight="1">
      <c r="A192" s="79" t="s">
        <v>218</v>
      </c>
      <c r="B192" s="80">
        <f t="shared" si="2"/>
        <v>0</v>
      </c>
      <c r="C192" s="81">
        <f>SUM(C193:C195)</f>
        <v>0</v>
      </c>
      <c r="D192" s="81">
        <f>SUM(D193:D195)</f>
        <v>0</v>
      </c>
      <c r="E192" s="82"/>
    </row>
    <row r="193" spans="1:5" ht="32.25" customHeight="1">
      <c r="A193" s="83" t="s">
        <v>219</v>
      </c>
      <c r="B193" s="84">
        <f t="shared" si="2"/>
        <v>0</v>
      </c>
      <c r="C193" s="85"/>
      <c r="D193" s="86"/>
      <c r="E193" s="87"/>
    </row>
    <row r="194" spans="1:5" ht="32.25" customHeight="1">
      <c r="A194" s="83" t="s">
        <v>220</v>
      </c>
      <c r="B194" s="84">
        <f t="shared" si="2"/>
        <v>0</v>
      </c>
      <c r="C194" s="85"/>
      <c r="D194" s="86"/>
      <c r="E194" s="87"/>
    </row>
    <row r="195" spans="1:5" ht="32.25" customHeight="1">
      <c r="A195" s="83" t="s">
        <v>221</v>
      </c>
      <c r="B195" s="84">
        <f t="shared" si="2"/>
        <v>0</v>
      </c>
      <c r="C195" s="85"/>
      <c r="D195" s="86"/>
      <c r="E195" s="87"/>
    </row>
    <row r="196" spans="1:5" s="53" customFormat="1" ht="32.25" customHeight="1">
      <c r="A196" s="79" t="s">
        <v>222</v>
      </c>
      <c r="B196" s="80">
        <f t="shared" si="2"/>
        <v>0</v>
      </c>
      <c r="C196" s="81">
        <f>SUM(C197:C201)</f>
        <v>0</v>
      </c>
      <c r="D196" s="81">
        <f>SUM(D197:D201)</f>
        <v>0</v>
      </c>
      <c r="E196" s="82"/>
    </row>
    <row r="197" spans="1:5" ht="32.25" customHeight="1">
      <c r="A197" s="83" t="s">
        <v>223</v>
      </c>
      <c r="B197" s="84">
        <f t="shared" si="2"/>
        <v>0</v>
      </c>
      <c r="C197" s="85"/>
      <c r="D197" s="86"/>
      <c r="E197" s="87"/>
    </row>
    <row r="198" spans="1:5" ht="32.25" customHeight="1">
      <c r="A198" s="83" t="s">
        <v>224</v>
      </c>
      <c r="B198" s="84">
        <f aca="true" t="shared" si="3" ref="B198:B261">C198+D198</f>
        <v>0</v>
      </c>
      <c r="C198" s="85"/>
      <c r="D198" s="86"/>
      <c r="E198" s="87"/>
    </row>
    <row r="199" spans="1:5" ht="32.25" customHeight="1">
      <c r="A199" s="83" t="s">
        <v>225</v>
      </c>
      <c r="B199" s="84">
        <f t="shared" si="3"/>
        <v>0</v>
      </c>
      <c r="C199" s="85"/>
      <c r="D199" s="86"/>
      <c r="E199" s="87"/>
    </row>
    <row r="200" spans="1:5" ht="32.25" customHeight="1">
      <c r="A200" s="83" t="s">
        <v>226</v>
      </c>
      <c r="B200" s="84">
        <f t="shared" si="3"/>
        <v>0</v>
      </c>
      <c r="C200" s="85"/>
      <c r="D200" s="86"/>
      <c r="E200" s="87"/>
    </row>
    <row r="201" spans="1:5" ht="32.25" customHeight="1">
      <c r="A201" s="83" t="s">
        <v>227</v>
      </c>
      <c r="B201" s="84">
        <f t="shared" si="3"/>
        <v>0</v>
      </c>
      <c r="C201" s="85"/>
      <c r="D201" s="86"/>
      <c r="E201" s="87"/>
    </row>
    <row r="202" spans="1:5" s="53" customFormat="1" ht="32.25" customHeight="1">
      <c r="A202" s="79" t="s">
        <v>228</v>
      </c>
      <c r="B202" s="80">
        <f t="shared" si="3"/>
        <v>0</v>
      </c>
      <c r="C202" s="81">
        <f>SUM(C203:C204)</f>
        <v>0</v>
      </c>
      <c r="D202" s="81">
        <f>SUM(D203:D204)</f>
        <v>0</v>
      </c>
      <c r="E202" s="82"/>
    </row>
    <row r="203" spans="1:5" ht="32.25" customHeight="1">
      <c r="A203" s="83" t="s">
        <v>229</v>
      </c>
      <c r="B203" s="84">
        <f t="shared" si="3"/>
        <v>0</v>
      </c>
      <c r="C203" s="85"/>
      <c r="D203" s="86"/>
      <c r="E203" s="87"/>
    </row>
    <row r="204" spans="1:5" ht="32.25" customHeight="1">
      <c r="A204" s="83" t="s">
        <v>230</v>
      </c>
      <c r="B204" s="84">
        <f t="shared" si="3"/>
        <v>0</v>
      </c>
      <c r="C204" s="85"/>
      <c r="D204" s="86"/>
      <c r="E204" s="87"/>
    </row>
    <row r="205" spans="1:5" s="53" customFormat="1" ht="32.25" customHeight="1">
      <c r="A205" s="79" t="s">
        <v>231</v>
      </c>
      <c r="B205" s="80">
        <f t="shared" si="3"/>
        <v>0</v>
      </c>
      <c r="C205" s="81">
        <f>SUM(C206)</f>
        <v>0</v>
      </c>
      <c r="D205" s="81">
        <f>SUM(D206)</f>
        <v>0</v>
      </c>
      <c r="E205" s="82"/>
    </row>
    <row r="206" spans="1:5" ht="32.25" customHeight="1">
      <c r="A206" s="83" t="s">
        <v>232</v>
      </c>
      <c r="B206" s="84">
        <f t="shared" si="3"/>
        <v>0</v>
      </c>
      <c r="C206" s="85"/>
      <c r="D206" s="86"/>
      <c r="E206" s="87"/>
    </row>
    <row r="207" spans="1:5" s="53" customFormat="1" ht="32.25" customHeight="1">
      <c r="A207" s="79" t="s">
        <v>233</v>
      </c>
      <c r="B207" s="80">
        <f t="shared" si="3"/>
        <v>0</v>
      </c>
      <c r="C207" s="81">
        <f>SUM(C208)</f>
        <v>0</v>
      </c>
      <c r="D207" s="81">
        <f>SUM(D208)</f>
        <v>0</v>
      </c>
      <c r="E207" s="82"/>
    </row>
    <row r="208" spans="1:5" ht="32.25" customHeight="1">
      <c r="A208" s="83" t="s">
        <v>234</v>
      </c>
      <c r="B208" s="84">
        <f t="shared" si="3"/>
        <v>0</v>
      </c>
      <c r="C208" s="85"/>
      <c r="D208" s="86"/>
      <c r="E208" s="87"/>
    </row>
    <row r="209" spans="1:5" s="53" customFormat="1" ht="32.25" customHeight="1">
      <c r="A209" s="79" t="s">
        <v>235</v>
      </c>
      <c r="B209" s="80">
        <f t="shared" si="3"/>
        <v>0</v>
      </c>
      <c r="C209" s="81">
        <f>SUM(C210:C211)</f>
        <v>0</v>
      </c>
      <c r="D209" s="81">
        <f>SUM(D210:D211)</f>
        <v>0</v>
      </c>
      <c r="E209" s="82"/>
    </row>
    <row r="210" spans="1:5" s="52" customFormat="1" ht="32.25" customHeight="1">
      <c r="A210" s="83" t="s">
        <v>236</v>
      </c>
      <c r="B210" s="84">
        <f t="shared" si="3"/>
        <v>0</v>
      </c>
      <c r="C210" s="85"/>
      <c r="D210" s="86"/>
      <c r="E210" s="87"/>
    </row>
    <row r="211" spans="1:5" ht="32.25" customHeight="1">
      <c r="A211" s="83" t="s">
        <v>237</v>
      </c>
      <c r="B211" s="84">
        <f t="shared" si="3"/>
        <v>0</v>
      </c>
      <c r="C211" s="85"/>
      <c r="D211" s="86"/>
      <c r="E211" s="87"/>
    </row>
    <row r="212" spans="1:5" s="55" customFormat="1" ht="32.25" customHeight="1">
      <c r="A212" s="75" t="s">
        <v>238</v>
      </c>
      <c r="B212" s="76">
        <f t="shared" si="3"/>
        <v>36.22</v>
      </c>
      <c r="C212" s="77">
        <f>C213+C222+C225+C230+C234</f>
        <v>0</v>
      </c>
      <c r="D212" s="77">
        <f>D213+D222+D225+D230+D234</f>
        <v>36.22</v>
      </c>
      <c r="E212" s="78"/>
    </row>
    <row r="213" spans="1:5" s="53" customFormat="1" ht="32.25" customHeight="1">
      <c r="A213" s="79" t="s">
        <v>239</v>
      </c>
      <c r="B213" s="80">
        <f t="shared" si="3"/>
        <v>16.52</v>
      </c>
      <c r="C213" s="81">
        <f>SUM(C214:C221)</f>
        <v>0</v>
      </c>
      <c r="D213" s="81">
        <f>SUM(D214:D221)</f>
        <v>16.52</v>
      </c>
      <c r="E213" s="82"/>
    </row>
    <row r="214" spans="1:5" ht="32.25" customHeight="1">
      <c r="A214" s="83" t="s">
        <v>84</v>
      </c>
      <c r="B214" s="84">
        <f t="shared" si="3"/>
        <v>0</v>
      </c>
      <c r="C214" s="85"/>
      <c r="D214" s="86"/>
      <c r="E214" s="87"/>
    </row>
    <row r="215" spans="1:5" ht="32.25" customHeight="1">
      <c r="A215" s="83" t="s">
        <v>89</v>
      </c>
      <c r="B215" s="84">
        <f t="shared" si="3"/>
        <v>0</v>
      </c>
      <c r="C215" s="85"/>
      <c r="D215" s="86"/>
      <c r="E215" s="87"/>
    </row>
    <row r="216" spans="1:5" ht="32.25" customHeight="1">
      <c r="A216" s="83" t="s">
        <v>240</v>
      </c>
      <c r="B216" s="84">
        <f t="shared" si="3"/>
        <v>0</v>
      </c>
      <c r="C216" s="85"/>
      <c r="D216" s="86"/>
      <c r="E216" s="87"/>
    </row>
    <row r="217" spans="1:5" ht="32.25" customHeight="1">
      <c r="A217" s="83" t="s">
        <v>241</v>
      </c>
      <c r="B217" s="84">
        <f t="shared" si="3"/>
        <v>16.52</v>
      </c>
      <c r="C217" s="85"/>
      <c r="D217" s="86">
        <v>16.52</v>
      </c>
      <c r="E217" s="87"/>
    </row>
    <row r="218" spans="1:5" s="52" customFormat="1" ht="32.25" customHeight="1">
      <c r="A218" s="83" t="s">
        <v>242</v>
      </c>
      <c r="B218" s="84">
        <f t="shared" si="3"/>
        <v>0</v>
      </c>
      <c r="C218" s="85"/>
      <c r="D218" s="86"/>
      <c r="E218" s="87"/>
    </row>
    <row r="219" spans="1:5" ht="32.25" customHeight="1">
      <c r="A219" s="83" t="s">
        <v>243</v>
      </c>
      <c r="B219" s="84">
        <f t="shared" si="3"/>
        <v>0</v>
      </c>
      <c r="C219" s="85"/>
      <c r="D219" s="86"/>
      <c r="E219" s="87"/>
    </row>
    <row r="220" spans="1:5" ht="32.25" customHeight="1">
      <c r="A220" s="83" t="s">
        <v>244</v>
      </c>
      <c r="B220" s="84">
        <f t="shared" si="3"/>
        <v>0</v>
      </c>
      <c r="C220" s="85"/>
      <c r="D220" s="86"/>
      <c r="E220" s="87"/>
    </row>
    <row r="221" spans="1:5" ht="32.25" customHeight="1">
      <c r="A221" s="83" t="s">
        <v>245</v>
      </c>
      <c r="B221" s="84">
        <f t="shared" si="3"/>
        <v>0</v>
      </c>
      <c r="C221" s="85"/>
      <c r="D221" s="86"/>
      <c r="E221" s="87"/>
    </row>
    <row r="222" spans="1:5" s="53" customFormat="1" ht="32.25" customHeight="1">
      <c r="A222" s="79" t="s">
        <v>246</v>
      </c>
      <c r="B222" s="80">
        <f t="shared" si="3"/>
        <v>0</v>
      </c>
      <c r="C222" s="81">
        <f>SUM(C223:C224)</f>
        <v>0</v>
      </c>
      <c r="D222" s="81">
        <f>SUM(D223:D224)</f>
        <v>0</v>
      </c>
      <c r="E222" s="82"/>
    </row>
    <row r="223" spans="1:5" ht="32.25" customHeight="1">
      <c r="A223" s="83" t="s">
        <v>247</v>
      </c>
      <c r="B223" s="84">
        <f t="shared" si="3"/>
        <v>0</v>
      </c>
      <c r="C223" s="85"/>
      <c r="D223" s="86"/>
      <c r="E223" s="87"/>
    </row>
    <row r="224" spans="1:5" ht="32.25" customHeight="1">
      <c r="A224" s="83" t="s">
        <v>248</v>
      </c>
      <c r="B224" s="84">
        <f t="shared" si="3"/>
        <v>0</v>
      </c>
      <c r="C224" s="85"/>
      <c r="D224" s="86"/>
      <c r="E224" s="87"/>
    </row>
    <row r="225" spans="1:5" s="53" customFormat="1" ht="32.25" customHeight="1">
      <c r="A225" s="79" t="s">
        <v>249</v>
      </c>
      <c r="B225" s="80">
        <f t="shared" si="3"/>
        <v>19</v>
      </c>
      <c r="C225" s="81">
        <f>SUM(C226:C229)</f>
        <v>0</v>
      </c>
      <c r="D225" s="81">
        <f>SUM(D226:D229)</f>
        <v>19</v>
      </c>
      <c r="E225" s="82"/>
    </row>
    <row r="226" spans="1:5" s="52" customFormat="1" ht="32.25" customHeight="1">
      <c r="A226" s="83" t="s">
        <v>84</v>
      </c>
      <c r="B226" s="84">
        <f t="shared" si="3"/>
        <v>0</v>
      </c>
      <c r="C226" s="85"/>
      <c r="D226" s="86"/>
      <c r="E226" s="87"/>
    </row>
    <row r="227" spans="1:5" ht="32.25" customHeight="1">
      <c r="A227" s="83" t="s">
        <v>250</v>
      </c>
      <c r="B227" s="84">
        <f t="shared" si="3"/>
        <v>0</v>
      </c>
      <c r="C227" s="85"/>
      <c r="D227" s="86"/>
      <c r="E227" s="87"/>
    </row>
    <row r="228" spans="1:5" ht="32.25" customHeight="1">
      <c r="A228" s="83" t="s">
        <v>251</v>
      </c>
      <c r="B228" s="84">
        <f t="shared" si="3"/>
        <v>0</v>
      </c>
      <c r="C228" s="85"/>
      <c r="D228" s="86"/>
      <c r="E228" s="87"/>
    </row>
    <row r="229" spans="1:5" s="56" customFormat="1" ht="32.25" customHeight="1">
      <c r="A229" s="83" t="s">
        <v>252</v>
      </c>
      <c r="B229" s="84">
        <f t="shared" si="3"/>
        <v>19</v>
      </c>
      <c r="C229" s="85"/>
      <c r="D229" s="86">
        <v>19</v>
      </c>
      <c r="E229" s="87"/>
    </row>
    <row r="230" spans="1:5" s="53" customFormat="1" ht="32.25" customHeight="1">
      <c r="A230" s="79" t="s">
        <v>253</v>
      </c>
      <c r="B230" s="80">
        <f t="shared" si="3"/>
        <v>0.7</v>
      </c>
      <c r="C230" s="81">
        <f>SUM(C231:C233)</f>
        <v>0</v>
      </c>
      <c r="D230" s="81">
        <f>SUM(D231:D233)</f>
        <v>0.7</v>
      </c>
      <c r="E230" s="82"/>
    </row>
    <row r="231" spans="1:5" ht="32.25" customHeight="1">
      <c r="A231" s="83" t="s">
        <v>84</v>
      </c>
      <c r="B231" s="84">
        <f t="shared" si="3"/>
        <v>0</v>
      </c>
      <c r="C231" s="85"/>
      <c r="D231" s="86"/>
      <c r="E231" s="87"/>
    </row>
    <row r="232" spans="1:5" ht="32.25" customHeight="1">
      <c r="A232" s="83" t="s">
        <v>254</v>
      </c>
      <c r="B232" s="84">
        <f t="shared" si="3"/>
        <v>0</v>
      </c>
      <c r="C232" s="85"/>
      <c r="D232" s="86"/>
      <c r="E232" s="87"/>
    </row>
    <row r="233" spans="1:5" ht="32.25" customHeight="1">
      <c r="A233" s="83" t="s">
        <v>255</v>
      </c>
      <c r="B233" s="84">
        <f t="shared" si="3"/>
        <v>0.7</v>
      </c>
      <c r="C233" s="85"/>
      <c r="D233" s="86">
        <v>0.7</v>
      </c>
      <c r="E233" s="87"/>
    </row>
    <row r="234" spans="1:5" s="53" customFormat="1" ht="32.25" customHeight="1">
      <c r="A234" s="79" t="s">
        <v>256</v>
      </c>
      <c r="B234" s="80">
        <f t="shared" si="3"/>
        <v>0</v>
      </c>
      <c r="C234" s="81">
        <f>SUM(C235)</f>
        <v>0</v>
      </c>
      <c r="D234" s="81">
        <f>SUM(D235)</f>
        <v>0</v>
      </c>
      <c r="E234" s="82"/>
    </row>
    <row r="235" spans="1:5" ht="32.25" customHeight="1">
      <c r="A235" s="83" t="s">
        <v>257</v>
      </c>
      <c r="B235" s="84">
        <f t="shared" si="3"/>
        <v>0</v>
      </c>
      <c r="C235" s="85"/>
      <c r="D235" s="86"/>
      <c r="E235" s="87"/>
    </row>
    <row r="236" spans="1:5" s="54" customFormat="1" ht="32.25" customHeight="1">
      <c r="A236" s="75" t="s">
        <v>258</v>
      </c>
      <c r="B236" s="76">
        <f t="shared" si="3"/>
        <v>4915.99</v>
      </c>
      <c r="C236" s="77">
        <f>C237+C246+C253+C259+C264+C271+C276+C280+C287+C289+C292+C295+C298+C301+C303</f>
        <v>1113.7499999999998</v>
      </c>
      <c r="D236" s="77">
        <f>D237+D246+D253+D259+D264+D271+D276+D280+D287+D289+D292+D295+D298+D301+D303</f>
        <v>3802.24</v>
      </c>
      <c r="E236" s="78"/>
    </row>
    <row r="237" spans="1:5" s="53" customFormat="1" ht="32.25" customHeight="1">
      <c r="A237" s="79" t="s">
        <v>259</v>
      </c>
      <c r="B237" s="80">
        <f t="shared" si="3"/>
        <v>132.22</v>
      </c>
      <c r="C237" s="81">
        <f>SUM(C238:C245)</f>
        <v>0</v>
      </c>
      <c r="D237" s="81">
        <f>SUM(D238:D245)</f>
        <v>132.22</v>
      </c>
      <c r="E237" s="82"/>
    </row>
    <row r="238" spans="1:5" s="52" customFormat="1" ht="32.25" customHeight="1">
      <c r="A238" s="83" t="s">
        <v>84</v>
      </c>
      <c r="B238" s="84">
        <f t="shared" si="3"/>
        <v>0</v>
      </c>
      <c r="C238" s="85"/>
      <c r="D238" s="86"/>
      <c r="E238" s="87"/>
    </row>
    <row r="239" spans="1:5" ht="32.25" customHeight="1">
      <c r="A239" s="83" t="s">
        <v>89</v>
      </c>
      <c r="B239" s="84">
        <f t="shared" si="3"/>
        <v>0</v>
      </c>
      <c r="C239" s="85"/>
      <c r="D239" s="86"/>
      <c r="E239" s="87"/>
    </row>
    <row r="240" spans="1:5" ht="32.25" customHeight="1">
      <c r="A240" s="83" t="s">
        <v>260</v>
      </c>
      <c r="B240" s="84">
        <f t="shared" si="3"/>
        <v>0</v>
      </c>
      <c r="C240" s="85"/>
      <c r="D240" s="86"/>
      <c r="E240" s="87"/>
    </row>
    <row r="241" spans="1:5" ht="32.25" customHeight="1">
      <c r="A241" s="83" t="s">
        <v>261</v>
      </c>
      <c r="B241" s="84">
        <f t="shared" si="3"/>
        <v>0</v>
      </c>
      <c r="C241" s="85"/>
      <c r="D241" s="86"/>
      <c r="E241" s="87"/>
    </row>
    <row r="242" spans="1:5" ht="32.25" customHeight="1">
      <c r="A242" s="83" t="s">
        <v>262</v>
      </c>
      <c r="B242" s="84">
        <f t="shared" si="3"/>
        <v>0</v>
      </c>
      <c r="C242" s="85"/>
      <c r="D242" s="86"/>
      <c r="E242" s="87"/>
    </row>
    <row r="243" spans="1:5" ht="32.25" customHeight="1">
      <c r="A243" s="83" t="s">
        <v>263</v>
      </c>
      <c r="B243" s="84">
        <f t="shared" si="3"/>
        <v>132.22</v>
      </c>
      <c r="C243" s="85"/>
      <c r="D243" s="86">
        <v>132.22</v>
      </c>
      <c r="E243" s="87"/>
    </row>
    <row r="244" spans="1:5" ht="32.25" customHeight="1">
      <c r="A244" s="83" t="s">
        <v>264</v>
      </c>
      <c r="B244" s="84">
        <f t="shared" si="3"/>
        <v>0</v>
      </c>
      <c r="C244" s="85"/>
      <c r="D244" s="86"/>
      <c r="E244" s="87"/>
    </row>
    <row r="245" spans="1:5" s="52" customFormat="1" ht="32.25" customHeight="1">
      <c r="A245" s="83" t="s">
        <v>265</v>
      </c>
      <c r="B245" s="84">
        <f t="shared" si="3"/>
        <v>0</v>
      </c>
      <c r="C245" s="85"/>
      <c r="D245" s="86"/>
      <c r="E245" s="87"/>
    </row>
    <row r="246" spans="1:5" s="53" customFormat="1" ht="32.25" customHeight="1">
      <c r="A246" s="79" t="s">
        <v>266</v>
      </c>
      <c r="B246" s="80">
        <f t="shared" si="3"/>
        <v>1852.71</v>
      </c>
      <c r="C246" s="81">
        <f>SUM(C247:C252)</f>
        <v>0</v>
      </c>
      <c r="D246" s="81">
        <f>SUM(D247:D252)</f>
        <v>1852.71</v>
      </c>
      <c r="E246" s="82"/>
    </row>
    <row r="247" spans="1:5" ht="32.25" customHeight="1">
      <c r="A247" s="83" t="s">
        <v>84</v>
      </c>
      <c r="B247" s="84">
        <f t="shared" si="3"/>
        <v>0</v>
      </c>
      <c r="C247" s="85"/>
      <c r="D247" s="86"/>
      <c r="E247" s="87"/>
    </row>
    <row r="248" spans="1:5" ht="32.25" customHeight="1">
      <c r="A248" s="83" t="s">
        <v>89</v>
      </c>
      <c r="B248" s="84">
        <f t="shared" si="3"/>
        <v>0</v>
      </c>
      <c r="C248" s="85"/>
      <c r="D248" s="86"/>
      <c r="E248" s="87"/>
    </row>
    <row r="249" spans="1:5" ht="32.25" customHeight="1">
      <c r="A249" s="83" t="s">
        <v>267</v>
      </c>
      <c r="B249" s="84">
        <f t="shared" si="3"/>
        <v>77.58</v>
      </c>
      <c r="C249" s="85"/>
      <c r="D249" s="86">
        <v>77.58</v>
      </c>
      <c r="E249" s="87"/>
    </row>
    <row r="250" spans="1:5" ht="32.25" customHeight="1">
      <c r="A250" s="83" t="s">
        <v>268</v>
      </c>
      <c r="B250" s="84">
        <f t="shared" si="3"/>
        <v>0</v>
      </c>
      <c r="C250" s="85"/>
      <c r="D250" s="86"/>
      <c r="E250" s="87"/>
    </row>
    <row r="251" spans="1:5" ht="32.25" customHeight="1">
      <c r="A251" s="83" t="s">
        <v>269</v>
      </c>
      <c r="B251" s="84">
        <f t="shared" si="3"/>
        <v>1772.93</v>
      </c>
      <c r="C251" s="85"/>
      <c r="D251" s="86">
        <v>1772.93</v>
      </c>
      <c r="E251" s="87"/>
    </row>
    <row r="252" spans="1:5" s="56" customFormat="1" ht="32.25" customHeight="1">
      <c r="A252" s="83" t="s">
        <v>270</v>
      </c>
      <c r="B252" s="84">
        <f t="shared" si="3"/>
        <v>2.2</v>
      </c>
      <c r="C252" s="85"/>
      <c r="D252" s="86">
        <v>2.2</v>
      </c>
      <c r="E252" s="87"/>
    </row>
    <row r="253" spans="1:5" s="53" customFormat="1" ht="32.25" customHeight="1">
      <c r="A253" s="79" t="s">
        <v>271</v>
      </c>
      <c r="B253" s="80">
        <f t="shared" si="3"/>
        <v>1095.7999999999997</v>
      </c>
      <c r="C253" s="81">
        <f>SUM(C254:C258)</f>
        <v>1083.6799999999998</v>
      </c>
      <c r="D253" s="81">
        <f>SUM(D254:D258)</f>
        <v>12.12</v>
      </c>
      <c r="E253" s="82"/>
    </row>
    <row r="254" spans="1:5" ht="32.25" customHeight="1">
      <c r="A254" s="83" t="s">
        <v>272</v>
      </c>
      <c r="B254" s="84">
        <f t="shared" si="3"/>
        <v>36.37</v>
      </c>
      <c r="C254" s="85">
        <v>36.37</v>
      </c>
      <c r="D254" s="86"/>
      <c r="E254" s="87"/>
    </row>
    <row r="255" spans="1:5" ht="32.25" customHeight="1">
      <c r="A255" s="83" t="s">
        <v>273</v>
      </c>
      <c r="B255" s="84">
        <f t="shared" si="3"/>
        <v>17.669999999999998</v>
      </c>
      <c r="C255" s="85">
        <v>5.55</v>
      </c>
      <c r="D255" s="86">
        <v>12.12</v>
      </c>
      <c r="E255" s="87"/>
    </row>
    <row r="256" spans="1:5" ht="32.25" customHeight="1">
      <c r="A256" s="83" t="s">
        <v>274</v>
      </c>
      <c r="B256" s="84">
        <f t="shared" si="3"/>
        <v>733.29</v>
      </c>
      <c r="C256" s="85">
        <v>733.29</v>
      </c>
      <c r="D256" s="86"/>
      <c r="E256" s="87"/>
    </row>
    <row r="257" spans="1:5" ht="32.25" customHeight="1">
      <c r="A257" s="83" t="s">
        <v>275</v>
      </c>
      <c r="B257" s="84">
        <f t="shared" si="3"/>
        <v>306.22</v>
      </c>
      <c r="C257" s="85">
        <v>306.22</v>
      </c>
      <c r="D257" s="86"/>
      <c r="E257" s="87"/>
    </row>
    <row r="258" spans="1:5" ht="32.25" customHeight="1">
      <c r="A258" s="83" t="s">
        <v>276</v>
      </c>
      <c r="B258" s="84">
        <f t="shared" si="3"/>
        <v>2.25</v>
      </c>
      <c r="C258" s="85">
        <v>2.25</v>
      </c>
      <c r="D258" s="86"/>
      <c r="E258" s="87"/>
    </row>
    <row r="259" spans="1:5" s="53" customFormat="1" ht="32.25" customHeight="1">
      <c r="A259" s="79" t="s">
        <v>277</v>
      </c>
      <c r="B259" s="80">
        <f t="shared" si="3"/>
        <v>0</v>
      </c>
      <c r="C259" s="81">
        <f>SUM(C260:C263)</f>
        <v>0</v>
      </c>
      <c r="D259" s="81">
        <f>SUM(D260:D263)</f>
        <v>0</v>
      </c>
      <c r="E259" s="82"/>
    </row>
    <row r="260" spans="1:5" ht="32.25" customHeight="1">
      <c r="A260" s="83" t="s">
        <v>278</v>
      </c>
      <c r="B260" s="84">
        <f t="shared" si="3"/>
        <v>0</v>
      </c>
      <c r="C260" s="85"/>
      <c r="D260" s="86"/>
      <c r="E260" s="87"/>
    </row>
    <row r="261" spans="1:5" ht="32.25" customHeight="1">
      <c r="A261" s="83" t="s">
        <v>279</v>
      </c>
      <c r="B261" s="84">
        <f t="shared" si="3"/>
        <v>0</v>
      </c>
      <c r="C261" s="85"/>
      <c r="D261" s="86"/>
      <c r="E261" s="87"/>
    </row>
    <row r="262" spans="1:5" s="52" customFormat="1" ht="32.25" customHeight="1">
      <c r="A262" s="83" t="s">
        <v>280</v>
      </c>
      <c r="B262" s="84">
        <f>C262+D262</f>
        <v>0</v>
      </c>
      <c r="C262" s="85"/>
      <c r="D262" s="86"/>
      <c r="E262" s="87"/>
    </row>
    <row r="263" spans="1:5" ht="32.25" customHeight="1">
      <c r="A263" s="83" t="s">
        <v>281</v>
      </c>
      <c r="B263" s="84">
        <f aca="true" t="shared" si="4" ref="B263:B326">C263+D263</f>
        <v>0</v>
      </c>
      <c r="C263" s="85"/>
      <c r="D263" s="86"/>
      <c r="E263" s="87"/>
    </row>
    <row r="264" spans="1:5" s="53" customFormat="1" ht="32.25" customHeight="1">
      <c r="A264" s="79" t="s">
        <v>282</v>
      </c>
      <c r="B264" s="80">
        <f t="shared" si="4"/>
        <v>389.94</v>
      </c>
      <c r="C264" s="81">
        <f>SUM(C265:C270)</f>
        <v>0</v>
      </c>
      <c r="D264" s="81">
        <f>SUM(D265:D270)</f>
        <v>389.94</v>
      </c>
      <c r="E264" s="82"/>
    </row>
    <row r="265" spans="1:5" ht="32.25" customHeight="1">
      <c r="A265" s="83" t="s">
        <v>283</v>
      </c>
      <c r="B265" s="84">
        <f t="shared" si="4"/>
        <v>9</v>
      </c>
      <c r="C265" s="85"/>
      <c r="D265" s="86">
        <v>9</v>
      </c>
      <c r="E265" s="87"/>
    </row>
    <row r="266" spans="1:5" ht="32.25" customHeight="1">
      <c r="A266" s="83" t="s">
        <v>284</v>
      </c>
      <c r="B266" s="84">
        <f t="shared" si="4"/>
        <v>47.6</v>
      </c>
      <c r="C266" s="85"/>
      <c r="D266" s="86">
        <v>47.6</v>
      </c>
      <c r="E266" s="87"/>
    </row>
    <row r="267" spans="1:5" ht="32.25" customHeight="1">
      <c r="A267" s="83" t="s">
        <v>285</v>
      </c>
      <c r="B267" s="84">
        <f t="shared" si="4"/>
        <v>0</v>
      </c>
      <c r="C267" s="85"/>
      <c r="D267" s="86"/>
      <c r="E267" s="87"/>
    </row>
    <row r="268" spans="1:5" ht="32.25" customHeight="1">
      <c r="A268" s="83" t="s">
        <v>286</v>
      </c>
      <c r="B268" s="84">
        <f t="shared" si="4"/>
        <v>82</v>
      </c>
      <c r="C268" s="85"/>
      <c r="D268" s="86">
        <v>82</v>
      </c>
      <c r="E268" s="87"/>
    </row>
    <row r="269" spans="1:5" ht="32.25" customHeight="1">
      <c r="A269" s="83" t="s">
        <v>287</v>
      </c>
      <c r="B269" s="84">
        <f t="shared" si="4"/>
        <v>33</v>
      </c>
      <c r="C269" s="85"/>
      <c r="D269" s="86">
        <v>33</v>
      </c>
      <c r="E269" s="87"/>
    </row>
    <row r="270" spans="1:5" s="56" customFormat="1" ht="32.25" customHeight="1">
      <c r="A270" s="83" t="s">
        <v>288</v>
      </c>
      <c r="B270" s="84">
        <f t="shared" si="4"/>
        <v>218.34</v>
      </c>
      <c r="C270" s="85"/>
      <c r="D270" s="86">
        <v>218.34</v>
      </c>
      <c r="E270" s="87"/>
    </row>
    <row r="271" spans="1:5" s="53" customFormat="1" ht="32.25" customHeight="1">
      <c r="A271" s="79" t="s">
        <v>289</v>
      </c>
      <c r="B271" s="80">
        <f t="shared" si="4"/>
        <v>30.07</v>
      </c>
      <c r="C271" s="81">
        <f>SUM(C272:C275)</f>
        <v>30.07</v>
      </c>
      <c r="D271" s="81">
        <f>SUM(D272:D275)</f>
        <v>0</v>
      </c>
      <c r="E271" s="82"/>
    </row>
    <row r="272" spans="1:5" ht="32.25" customHeight="1">
      <c r="A272" s="83" t="s">
        <v>290</v>
      </c>
      <c r="B272" s="84">
        <f t="shared" si="4"/>
        <v>0</v>
      </c>
      <c r="C272" s="85"/>
      <c r="D272" s="86"/>
      <c r="E272" s="87"/>
    </row>
    <row r="273" spans="1:5" ht="32.25" customHeight="1">
      <c r="A273" s="83" t="s">
        <v>291</v>
      </c>
      <c r="B273" s="84">
        <f t="shared" si="4"/>
        <v>0</v>
      </c>
      <c r="C273" s="85"/>
      <c r="D273" s="86"/>
      <c r="E273" s="87"/>
    </row>
    <row r="274" spans="1:5" ht="32.25" customHeight="1">
      <c r="A274" s="83" t="s">
        <v>292</v>
      </c>
      <c r="B274" s="84">
        <f t="shared" si="4"/>
        <v>0</v>
      </c>
      <c r="C274" s="85"/>
      <c r="D274" s="86"/>
      <c r="E274" s="87"/>
    </row>
    <row r="275" spans="1:5" ht="32.25" customHeight="1">
      <c r="A275" s="83" t="s">
        <v>293</v>
      </c>
      <c r="B275" s="84">
        <f t="shared" si="4"/>
        <v>30.07</v>
      </c>
      <c r="C275" s="85">
        <v>30.07</v>
      </c>
      <c r="D275" s="86"/>
      <c r="E275" s="87"/>
    </row>
    <row r="276" spans="1:5" s="53" customFormat="1" ht="32.25" customHeight="1">
      <c r="A276" s="79" t="s">
        <v>294</v>
      </c>
      <c r="B276" s="80">
        <f t="shared" si="4"/>
        <v>521.4</v>
      </c>
      <c r="C276" s="81">
        <f>SUM(C277:C279)</f>
        <v>0</v>
      </c>
      <c r="D276" s="81">
        <f>SUM(D277:D279)</f>
        <v>521.4</v>
      </c>
      <c r="E276" s="82"/>
    </row>
    <row r="277" spans="1:5" ht="32.25" customHeight="1">
      <c r="A277" s="83" t="s">
        <v>295</v>
      </c>
      <c r="B277" s="84">
        <f t="shared" si="4"/>
        <v>521.4</v>
      </c>
      <c r="C277" s="85"/>
      <c r="D277" s="86">
        <v>521.4</v>
      </c>
      <c r="E277" s="87"/>
    </row>
    <row r="278" spans="1:5" s="52" customFormat="1" ht="32.25" customHeight="1">
      <c r="A278" s="83" t="s">
        <v>296</v>
      </c>
      <c r="B278" s="84">
        <f t="shared" si="4"/>
        <v>0</v>
      </c>
      <c r="C278" s="85"/>
      <c r="D278" s="86"/>
      <c r="E278" s="87"/>
    </row>
    <row r="279" spans="1:5" ht="32.25" customHeight="1">
      <c r="A279" s="83" t="s">
        <v>297</v>
      </c>
      <c r="B279" s="84">
        <f t="shared" si="4"/>
        <v>0</v>
      </c>
      <c r="C279" s="85"/>
      <c r="D279" s="86"/>
      <c r="E279" s="87"/>
    </row>
    <row r="280" spans="1:5" s="53" customFormat="1" ht="32.25" customHeight="1">
      <c r="A280" s="79" t="s">
        <v>298</v>
      </c>
      <c r="B280" s="80">
        <f t="shared" si="4"/>
        <v>162</v>
      </c>
      <c r="C280" s="81">
        <f>SUM(C281:C286)</f>
        <v>0</v>
      </c>
      <c r="D280" s="81">
        <f>SUM(D281:D286)</f>
        <v>162</v>
      </c>
      <c r="E280" s="82"/>
    </row>
    <row r="281" spans="1:5" ht="32.25" customHeight="1">
      <c r="A281" s="83" t="s">
        <v>84</v>
      </c>
      <c r="B281" s="84">
        <f t="shared" si="4"/>
        <v>0</v>
      </c>
      <c r="C281" s="85"/>
      <c r="D281" s="86"/>
      <c r="E281" s="87"/>
    </row>
    <row r="282" spans="1:5" ht="32.25" customHeight="1">
      <c r="A282" s="83" t="s">
        <v>89</v>
      </c>
      <c r="B282" s="84">
        <f t="shared" si="4"/>
        <v>0</v>
      </c>
      <c r="C282" s="85"/>
      <c r="D282" s="86"/>
      <c r="E282" s="87"/>
    </row>
    <row r="283" spans="1:5" ht="32.25" customHeight="1">
      <c r="A283" s="83" t="s">
        <v>299</v>
      </c>
      <c r="B283" s="84">
        <f t="shared" si="4"/>
        <v>0</v>
      </c>
      <c r="C283" s="85"/>
      <c r="D283" s="86"/>
      <c r="E283" s="87"/>
    </row>
    <row r="284" spans="1:5" s="52" customFormat="1" ht="32.25" customHeight="1">
      <c r="A284" s="83" t="s">
        <v>300</v>
      </c>
      <c r="B284" s="84">
        <f t="shared" si="4"/>
        <v>162</v>
      </c>
      <c r="C284" s="85"/>
      <c r="D284" s="86">
        <v>162</v>
      </c>
      <c r="E284" s="87"/>
    </row>
    <row r="285" spans="1:5" ht="32.25" customHeight="1">
      <c r="A285" s="83" t="s">
        <v>301</v>
      </c>
      <c r="B285" s="84">
        <f t="shared" si="4"/>
        <v>0</v>
      </c>
      <c r="C285" s="85"/>
      <c r="D285" s="86"/>
      <c r="E285" s="87"/>
    </row>
    <row r="286" spans="1:5" ht="32.25" customHeight="1">
      <c r="A286" s="83" t="s">
        <v>302</v>
      </c>
      <c r="B286" s="84">
        <f t="shared" si="4"/>
        <v>0</v>
      </c>
      <c r="C286" s="85"/>
      <c r="D286" s="86"/>
      <c r="E286" s="87"/>
    </row>
    <row r="287" spans="1:5" s="53" customFormat="1" ht="32.25" customHeight="1">
      <c r="A287" s="79" t="s">
        <v>303</v>
      </c>
      <c r="B287" s="80">
        <f t="shared" si="4"/>
        <v>0</v>
      </c>
      <c r="C287" s="81">
        <f>SUM(C288)</f>
        <v>0</v>
      </c>
      <c r="D287" s="81">
        <f>SUM(D288)</f>
        <v>0</v>
      </c>
      <c r="E287" s="82"/>
    </row>
    <row r="288" spans="1:5" ht="32.25" customHeight="1">
      <c r="A288" s="83" t="s">
        <v>304</v>
      </c>
      <c r="B288" s="84">
        <f t="shared" si="4"/>
        <v>0</v>
      </c>
      <c r="C288" s="85"/>
      <c r="D288" s="86"/>
      <c r="E288" s="87"/>
    </row>
    <row r="289" spans="1:5" s="53" customFormat="1" ht="32.25" customHeight="1">
      <c r="A289" s="79" t="s">
        <v>305</v>
      </c>
      <c r="B289" s="80">
        <f t="shared" si="4"/>
        <v>360</v>
      </c>
      <c r="C289" s="81">
        <f>SUM(C290:C291)</f>
        <v>0</v>
      </c>
      <c r="D289" s="81">
        <f>SUM(D290:D291)</f>
        <v>360</v>
      </c>
      <c r="E289" s="82"/>
    </row>
    <row r="290" spans="1:5" ht="32.25" customHeight="1">
      <c r="A290" s="83" t="s">
        <v>306</v>
      </c>
      <c r="B290" s="84">
        <f t="shared" si="4"/>
        <v>60</v>
      </c>
      <c r="C290" s="85"/>
      <c r="D290" s="86">
        <v>60</v>
      </c>
      <c r="E290" s="87"/>
    </row>
    <row r="291" spans="1:5" ht="32.25" customHeight="1">
      <c r="A291" s="83" t="s">
        <v>307</v>
      </c>
      <c r="B291" s="84">
        <f t="shared" si="4"/>
        <v>300</v>
      </c>
      <c r="C291" s="85"/>
      <c r="D291" s="86">
        <v>300</v>
      </c>
      <c r="E291" s="87"/>
    </row>
    <row r="292" spans="1:5" s="53" customFormat="1" ht="32.25" customHeight="1">
      <c r="A292" s="79" t="s">
        <v>308</v>
      </c>
      <c r="B292" s="80">
        <f t="shared" si="4"/>
        <v>35</v>
      </c>
      <c r="C292" s="81">
        <f>SUM(C293:C294)</f>
        <v>0</v>
      </c>
      <c r="D292" s="81">
        <f>SUM(D293:D294)</f>
        <v>35</v>
      </c>
      <c r="E292" s="82"/>
    </row>
    <row r="293" spans="1:5" s="52" customFormat="1" ht="32.25" customHeight="1">
      <c r="A293" s="83" t="s">
        <v>309</v>
      </c>
      <c r="B293" s="84">
        <f t="shared" si="4"/>
        <v>35</v>
      </c>
      <c r="C293" s="85"/>
      <c r="D293" s="86">
        <v>35</v>
      </c>
      <c r="E293" s="87"/>
    </row>
    <row r="294" spans="1:5" ht="32.25" customHeight="1">
      <c r="A294" s="83" t="s">
        <v>310</v>
      </c>
      <c r="B294" s="84">
        <f t="shared" si="4"/>
        <v>0</v>
      </c>
      <c r="C294" s="85"/>
      <c r="D294" s="86"/>
      <c r="E294" s="87"/>
    </row>
    <row r="295" spans="1:5" s="53" customFormat="1" ht="32.25" customHeight="1">
      <c r="A295" s="79" t="s">
        <v>311</v>
      </c>
      <c r="B295" s="80">
        <f t="shared" si="4"/>
        <v>10</v>
      </c>
      <c r="C295" s="81">
        <f>SUM(C296:C297)</f>
        <v>0</v>
      </c>
      <c r="D295" s="81">
        <f>SUM(D296:D297)</f>
        <v>10</v>
      </c>
      <c r="E295" s="82"/>
    </row>
    <row r="296" spans="1:5" ht="32.25" customHeight="1">
      <c r="A296" s="83" t="s">
        <v>312</v>
      </c>
      <c r="B296" s="84">
        <f t="shared" si="4"/>
        <v>5</v>
      </c>
      <c r="C296" s="85"/>
      <c r="D296" s="86">
        <v>5</v>
      </c>
      <c r="E296" s="87"/>
    </row>
    <row r="297" spans="1:5" ht="32.25" customHeight="1">
      <c r="A297" s="83" t="s">
        <v>313</v>
      </c>
      <c r="B297" s="84">
        <f t="shared" si="4"/>
        <v>5</v>
      </c>
      <c r="C297" s="85"/>
      <c r="D297" s="86">
        <v>5</v>
      </c>
      <c r="E297" s="87"/>
    </row>
    <row r="298" spans="1:5" s="53" customFormat="1" ht="32.25" customHeight="1">
      <c r="A298" s="79" t="s">
        <v>314</v>
      </c>
      <c r="B298" s="80">
        <f t="shared" si="4"/>
        <v>132.6</v>
      </c>
      <c r="C298" s="81">
        <f>SUM(C299:C300)</f>
        <v>0</v>
      </c>
      <c r="D298" s="81">
        <f>SUM(D299:D300)</f>
        <v>132.6</v>
      </c>
      <c r="E298" s="82"/>
    </row>
    <row r="299" spans="1:5" ht="32.25" customHeight="1">
      <c r="A299" s="83" t="s">
        <v>315</v>
      </c>
      <c r="B299" s="84">
        <f t="shared" si="4"/>
        <v>108</v>
      </c>
      <c r="C299" s="85"/>
      <c r="D299" s="86">
        <v>108</v>
      </c>
      <c r="E299" s="87"/>
    </row>
    <row r="300" spans="1:5" ht="32.25" customHeight="1">
      <c r="A300" s="83" t="s">
        <v>316</v>
      </c>
      <c r="B300" s="84">
        <f t="shared" si="4"/>
        <v>24.6</v>
      </c>
      <c r="C300" s="85"/>
      <c r="D300" s="86">
        <v>24.6</v>
      </c>
      <c r="E300" s="87"/>
    </row>
    <row r="301" spans="1:5" s="53" customFormat="1" ht="32.25" customHeight="1">
      <c r="A301" s="79" t="s">
        <v>317</v>
      </c>
      <c r="B301" s="80">
        <f t="shared" si="4"/>
        <v>0</v>
      </c>
      <c r="C301" s="81">
        <f>SUM(C302)</f>
        <v>0</v>
      </c>
      <c r="D301" s="81">
        <f>SUM(D302)</f>
        <v>0</v>
      </c>
      <c r="E301" s="82"/>
    </row>
    <row r="302" spans="1:5" ht="32.25" customHeight="1">
      <c r="A302" s="83" t="s">
        <v>318</v>
      </c>
      <c r="B302" s="84">
        <f t="shared" si="4"/>
        <v>0</v>
      </c>
      <c r="C302" s="85"/>
      <c r="D302" s="86"/>
      <c r="E302" s="87"/>
    </row>
    <row r="303" spans="1:5" s="53" customFormat="1" ht="32.25" customHeight="1">
      <c r="A303" s="79" t="s">
        <v>319</v>
      </c>
      <c r="B303" s="80">
        <f t="shared" si="4"/>
        <v>194.25</v>
      </c>
      <c r="C303" s="81">
        <f>SUM(C304)</f>
        <v>0</v>
      </c>
      <c r="D303" s="81">
        <f>SUM(D304)</f>
        <v>194.25</v>
      </c>
      <c r="E303" s="82"/>
    </row>
    <row r="304" spans="1:5" s="52" customFormat="1" ht="32.25" customHeight="1">
      <c r="A304" s="83" t="s">
        <v>320</v>
      </c>
      <c r="B304" s="84">
        <f t="shared" si="4"/>
        <v>194.25</v>
      </c>
      <c r="C304" s="85"/>
      <c r="D304" s="86">
        <v>194.25</v>
      </c>
      <c r="E304" s="87"/>
    </row>
    <row r="305" spans="1:5" s="54" customFormat="1" ht="32.25" customHeight="1">
      <c r="A305" s="75" t="s">
        <v>321</v>
      </c>
      <c r="B305" s="76">
        <f t="shared" si="4"/>
        <v>4912.4400000000005</v>
      </c>
      <c r="C305" s="77">
        <f>C306+C311+C314+C317+C323+C325+C329+C331+C336+C338+C341+C344</f>
        <v>1546.15</v>
      </c>
      <c r="D305" s="77">
        <f>D306+D311+D314+D317+D323+D325+D329+D331+D336+D338+D341+D344</f>
        <v>3366.29</v>
      </c>
      <c r="E305" s="78"/>
    </row>
    <row r="306" spans="1:5" s="53" customFormat="1" ht="32.25" customHeight="1">
      <c r="A306" s="79" t="s">
        <v>322</v>
      </c>
      <c r="B306" s="80">
        <f t="shared" si="4"/>
        <v>106.23</v>
      </c>
      <c r="C306" s="81">
        <f>SUM(C307:C310)</f>
        <v>0</v>
      </c>
      <c r="D306" s="81">
        <f>SUM(D307:D310)</f>
        <v>106.23</v>
      </c>
      <c r="E306" s="82"/>
    </row>
    <row r="307" spans="1:5" ht="32.25" customHeight="1">
      <c r="A307" s="83" t="s">
        <v>84</v>
      </c>
      <c r="B307" s="84">
        <f t="shared" si="4"/>
        <v>0</v>
      </c>
      <c r="C307" s="85"/>
      <c r="D307" s="86"/>
      <c r="E307" s="87"/>
    </row>
    <row r="308" spans="1:5" ht="32.25" customHeight="1">
      <c r="A308" s="83" t="s">
        <v>89</v>
      </c>
      <c r="B308" s="84">
        <f t="shared" si="4"/>
        <v>0</v>
      </c>
      <c r="C308" s="85"/>
      <c r="D308" s="86"/>
      <c r="E308" s="87"/>
    </row>
    <row r="309" spans="1:5" ht="32.25" customHeight="1">
      <c r="A309" s="83" t="s">
        <v>323</v>
      </c>
      <c r="B309" s="84">
        <f t="shared" si="4"/>
        <v>0</v>
      </c>
      <c r="C309" s="85"/>
      <c r="D309" s="86"/>
      <c r="E309" s="87"/>
    </row>
    <row r="310" spans="1:5" s="52" customFormat="1" ht="32.25" customHeight="1">
      <c r="A310" s="83" t="s">
        <v>324</v>
      </c>
      <c r="B310" s="84">
        <f t="shared" si="4"/>
        <v>106.23</v>
      </c>
      <c r="C310" s="85"/>
      <c r="D310" s="86">
        <v>106.23</v>
      </c>
      <c r="E310" s="87"/>
    </row>
    <row r="311" spans="1:5" s="53" customFormat="1" ht="32.25" customHeight="1">
      <c r="A311" s="79" t="s">
        <v>325</v>
      </c>
      <c r="B311" s="80">
        <f t="shared" si="4"/>
        <v>0</v>
      </c>
      <c r="C311" s="81">
        <f>SUM(C312:C313)</f>
        <v>0</v>
      </c>
      <c r="D311" s="81">
        <f>SUM(D312:D313)</f>
        <v>0</v>
      </c>
      <c r="E311" s="82"/>
    </row>
    <row r="312" spans="1:5" ht="32.25" customHeight="1">
      <c r="A312" s="83" t="s">
        <v>326</v>
      </c>
      <c r="B312" s="84">
        <f t="shared" si="4"/>
        <v>0</v>
      </c>
      <c r="C312" s="85"/>
      <c r="D312" s="86"/>
      <c r="E312" s="87"/>
    </row>
    <row r="313" spans="1:5" s="52" customFormat="1" ht="32.25" customHeight="1">
      <c r="A313" s="83" t="s">
        <v>327</v>
      </c>
      <c r="B313" s="84">
        <f t="shared" si="4"/>
        <v>0</v>
      </c>
      <c r="C313" s="85"/>
      <c r="D313" s="86"/>
      <c r="E313" s="87"/>
    </row>
    <row r="314" spans="1:5" s="53" customFormat="1" ht="32.25" customHeight="1">
      <c r="A314" s="79" t="s">
        <v>328</v>
      </c>
      <c r="B314" s="80">
        <f t="shared" si="4"/>
        <v>1446.5900000000001</v>
      </c>
      <c r="C314" s="81">
        <f>SUM(C315:C316)</f>
        <v>1006.59</v>
      </c>
      <c r="D314" s="81">
        <f>SUM(D315:D316)</f>
        <v>440</v>
      </c>
      <c r="E314" s="82"/>
    </row>
    <row r="315" spans="1:5" ht="32.25" customHeight="1">
      <c r="A315" s="83" t="s">
        <v>329</v>
      </c>
      <c r="B315" s="84">
        <f t="shared" si="4"/>
        <v>1446.5900000000001</v>
      </c>
      <c r="C315" s="85">
        <v>1006.59</v>
      </c>
      <c r="D315" s="86">
        <v>440</v>
      </c>
      <c r="E315" s="87"/>
    </row>
    <row r="316" spans="1:5" s="52" customFormat="1" ht="32.25" customHeight="1">
      <c r="A316" s="83" t="s">
        <v>330</v>
      </c>
      <c r="B316" s="84">
        <f t="shared" si="4"/>
        <v>0</v>
      </c>
      <c r="C316" s="85"/>
      <c r="D316" s="86"/>
      <c r="E316" s="87"/>
    </row>
    <row r="317" spans="1:5" s="53" customFormat="1" ht="32.25" customHeight="1">
      <c r="A317" s="79" t="s">
        <v>331</v>
      </c>
      <c r="B317" s="80">
        <f t="shared" si="4"/>
        <v>801.4</v>
      </c>
      <c r="C317" s="81">
        <f>SUM(C318:C322)</f>
        <v>0</v>
      </c>
      <c r="D317" s="81">
        <f>SUM(D318:D322)</f>
        <v>801.4</v>
      </c>
      <c r="E317" s="82"/>
    </row>
    <row r="318" spans="1:5" ht="32.25" customHeight="1">
      <c r="A318" s="83" t="s">
        <v>332</v>
      </c>
      <c r="B318" s="84">
        <f t="shared" si="4"/>
        <v>0</v>
      </c>
      <c r="C318" s="85"/>
      <c r="D318" s="86"/>
      <c r="E318" s="87"/>
    </row>
    <row r="319" spans="1:5" ht="32.25" customHeight="1">
      <c r="A319" s="83" t="s">
        <v>333</v>
      </c>
      <c r="B319" s="84">
        <f t="shared" si="4"/>
        <v>0</v>
      </c>
      <c r="C319" s="85"/>
      <c r="D319" s="86"/>
      <c r="E319" s="87"/>
    </row>
    <row r="320" spans="1:5" ht="32.25" customHeight="1">
      <c r="A320" s="83" t="s">
        <v>334</v>
      </c>
      <c r="B320" s="84">
        <f t="shared" si="4"/>
        <v>0</v>
      </c>
      <c r="C320" s="85"/>
      <c r="D320" s="86"/>
      <c r="E320" s="87"/>
    </row>
    <row r="321" spans="1:5" ht="32.25" customHeight="1">
      <c r="A321" s="83" t="s">
        <v>335</v>
      </c>
      <c r="B321" s="84">
        <f t="shared" si="4"/>
        <v>801.4</v>
      </c>
      <c r="C321" s="85"/>
      <c r="D321" s="86">
        <v>801.4</v>
      </c>
      <c r="E321" s="87"/>
    </row>
    <row r="322" spans="1:5" ht="32.25" customHeight="1">
      <c r="A322" s="83" t="s">
        <v>336</v>
      </c>
      <c r="B322" s="84">
        <f t="shared" si="4"/>
        <v>0</v>
      </c>
      <c r="C322" s="85"/>
      <c r="D322" s="86"/>
      <c r="E322" s="87"/>
    </row>
    <row r="323" spans="1:5" s="53" customFormat="1" ht="32.25" customHeight="1">
      <c r="A323" s="79" t="s">
        <v>337</v>
      </c>
      <c r="B323" s="80">
        <f t="shared" si="4"/>
        <v>0</v>
      </c>
      <c r="C323" s="81">
        <f>SUM(C324)</f>
        <v>0</v>
      </c>
      <c r="D323" s="81">
        <f>SUM(D324)</f>
        <v>0</v>
      </c>
      <c r="E323" s="82"/>
    </row>
    <row r="324" spans="1:5" ht="32.25" customHeight="1">
      <c r="A324" s="83" t="s">
        <v>338</v>
      </c>
      <c r="B324" s="84">
        <f t="shared" si="4"/>
        <v>0</v>
      </c>
      <c r="C324" s="85"/>
      <c r="D324" s="86"/>
      <c r="E324" s="87"/>
    </row>
    <row r="325" spans="1:5" s="53" customFormat="1" ht="32.25" customHeight="1">
      <c r="A325" s="79" t="s">
        <v>339</v>
      </c>
      <c r="B325" s="80">
        <f t="shared" si="4"/>
        <v>1015.75</v>
      </c>
      <c r="C325" s="81">
        <f>SUM(C326:C328)</f>
        <v>0</v>
      </c>
      <c r="D325" s="81">
        <f>SUM(D326:D328)</f>
        <v>1015.75</v>
      </c>
      <c r="E325" s="82"/>
    </row>
    <row r="326" spans="1:5" s="52" customFormat="1" ht="32.25" customHeight="1">
      <c r="A326" s="83" t="s">
        <v>340</v>
      </c>
      <c r="B326" s="84">
        <f t="shared" si="4"/>
        <v>0</v>
      </c>
      <c r="C326" s="85"/>
      <c r="D326" s="86"/>
      <c r="E326" s="87"/>
    </row>
    <row r="327" spans="1:5" s="52" customFormat="1" ht="32.25" customHeight="1">
      <c r="A327" s="83" t="s">
        <v>341</v>
      </c>
      <c r="B327" s="84">
        <f aca="true" t="shared" si="5" ref="B327:B390">C327+D327</f>
        <v>1015.75</v>
      </c>
      <c r="C327" s="85"/>
      <c r="D327" s="86">
        <v>1015.75</v>
      </c>
      <c r="E327" s="87"/>
    </row>
    <row r="328" spans="1:5" s="52" customFormat="1" ht="32.25" customHeight="1">
      <c r="A328" s="83" t="s">
        <v>342</v>
      </c>
      <c r="B328" s="84">
        <f t="shared" si="5"/>
        <v>0</v>
      </c>
      <c r="C328" s="85"/>
      <c r="D328" s="86"/>
      <c r="E328" s="87"/>
    </row>
    <row r="329" spans="1:5" s="53" customFormat="1" ht="32.25" customHeight="1">
      <c r="A329" s="79" t="s">
        <v>343</v>
      </c>
      <c r="B329" s="80">
        <f t="shared" si="5"/>
        <v>0</v>
      </c>
      <c r="C329" s="81">
        <f>SUM(C330)</f>
        <v>0</v>
      </c>
      <c r="D329" s="81">
        <f>SUM(D330)</f>
        <v>0</v>
      </c>
      <c r="E329" s="82"/>
    </row>
    <row r="330" spans="1:5" ht="32.25" customHeight="1">
      <c r="A330" s="83" t="s">
        <v>344</v>
      </c>
      <c r="B330" s="84">
        <f t="shared" si="5"/>
        <v>0</v>
      </c>
      <c r="C330" s="85"/>
      <c r="D330" s="86"/>
      <c r="E330" s="87"/>
    </row>
    <row r="331" spans="1:5" s="53" customFormat="1" ht="32.25" customHeight="1">
      <c r="A331" s="79" t="s">
        <v>345</v>
      </c>
      <c r="B331" s="80">
        <f t="shared" si="5"/>
        <v>539.56</v>
      </c>
      <c r="C331" s="81">
        <f>SUM(C332:C335)</f>
        <v>539.56</v>
      </c>
      <c r="D331" s="81">
        <f>SUM(D332:D335)</f>
        <v>0</v>
      </c>
      <c r="E331" s="82"/>
    </row>
    <row r="332" spans="1:5" ht="32.25" customHeight="1">
      <c r="A332" s="83" t="s">
        <v>346</v>
      </c>
      <c r="B332" s="84">
        <f t="shared" si="5"/>
        <v>70.06</v>
      </c>
      <c r="C332" s="85">
        <v>70.06</v>
      </c>
      <c r="D332" s="86"/>
      <c r="E332" s="87"/>
    </row>
    <row r="333" spans="1:5" ht="32.25" customHeight="1">
      <c r="A333" s="83" t="s">
        <v>347</v>
      </c>
      <c r="B333" s="84">
        <f t="shared" si="5"/>
        <v>396.42</v>
      </c>
      <c r="C333" s="85">
        <v>396.42</v>
      </c>
      <c r="D333" s="86"/>
      <c r="E333" s="87"/>
    </row>
    <row r="334" spans="1:5" ht="32.25" customHeight="1">
      <c r="A334" s="83" t="s">
        <v>348</v>
      </c>
      <c r="B334" s="84">
        <f t="shared" si="5"/>
        <v>23.89</v>
      </c>
      <c r="C334" s="85">
        <v>23.89</v>
      </c>
      <c r="D334" s="86"/>
      <c r="E334" s="87"/>
    </row>
    <row r="335" spans="1:5" ht="32.25" customHeight="1">
      <c r="A335" s="83" t="s">
        <v>349</v>
      </c>
      <c r="B335" s="84">
        <f t="shared" si="5"/>
        <v>49.19</v>
      </c>
      <c r="C335" s="85">
        <v>49.19</v>
      </c>
      <c r="D335" s="86"/>
      <c r="E335" s="87"/>
    </row>
    <row r="336" spans="1:5" s="53" customFormat="1" ht="32.25" customHeight="1">
      <c r="A336" s="79" t="s">
        <v>350</v>
      </c>
      <c r="B336" s="80">
        <f t="shared" si="5"/>
        <v>0</v>
      </c>
      <c r="C336" s="81">
        <f>SUM(C337)</f>
        <v>0</v>
      </c>
      <c r="D336" s="81">
        <f>SUM(D337)</f>
        <v>0</v>
      </c>
      <c r="E336" s="82"/>
    </row>
    <row r="337" spans="1:5" ht="32.25" customHeight="1">
      <c r="A337" s="83" t="s">
        <v>351</v>
      </c>
      <c r="B337" s="84">
        <f t="shared" si="5"/>
        <v>0</v>
      </c>
      <c r="C337" s="85"/>
      <c r="D337" s="86">
        <v>0</v>
      </c>
      <c r="E337" s="87"/>
    </row>
    <row r="338" spans="1:5" s="53" customFormat="1" ht="32.25" customHeight="1">
      <c r="A338" s="79" t="s">
        <v>352</v>
      </c>
      <c r="B338" s="80">
        <f t="shared" si="5"/>
        <v>418</v>
      </c>
      <c r="C338" s="81">
        <f>SUM(C339:C340)</f>
        <v>0</v>
      </c>
      <c r="D338" s="81">
        <f>SUM(D339:D340)</f>
        <v>418</v>
      </c>
      <c r="E338" s="82"/>
    </row>
    <row r="339" spans="1:5" ht="32.25" customHeight="1">
      <c r="A339" s="83" t="s">
        <v>353</v>
      </c>
      <c r="B339" s="84">
        <f t="shared" si="5"/>
        <v>0</v>
      </c>
      <c r="C339" s="85"/>
      <c r="D339" s="86"/>
      <c r="E339" s="87"/>
    </row>
    <row r="340" spans="1:5" ht="32.25" customHeight="1">
      <c r="A340" s="83" t="s">
        <v>354</v>
      </c>
      <c r="B340" s="84">
        <f t="shared" si="5"/>
        <v>418</v>
      </c>
      <c r="C340" s="85"/>
      <c r="D340" s="86">
        <v>418</v>
      </c>
      <c r="E340" s="87"/>
    </row>
    <row r="341" spans="1:5" s="53" customFormat="1" ht="32.25" customHeight="1">
      <c r="A341" s="79" t="s">
        <v>355</v>
      </c>
      <c r="B341" s="80">
        <f t="shared" si="5"/>
        <v>4.91</v>
      </c>
      <c r="C341" s="81">
        <f>SUM(C342:C343)</f>
        <v>0</v>
      </c>
      <c r="D341" s="81">
        <f>SUM(D342:D343)</f>
        <v>4.91</v>
      </c>
      <c r="E341" s="82"/>
    </row>
    <row r="342" spans="1:5" ht="32.25" customHeight="1">
      <c r="A342" s="83" t="s">
        <v>356</v>
      </c>
      <c r="B342" s="84">
        <f t="shared" si="5"/>
        <v>4.91</v>
      </c>
      <c r="C342" s="85"/>
      <c r="D342" s="86">
        <v>4.91</v>
      </c>
      <c r="E342" s="87"/>
    </row>
    <row r="343" spans="1:5" ht="32.25" customHeight="1">
      <c r="A343" s="83" t="s">
        <v>357</v>
      </c>
      <c r="B343" s="84">
        <f t="shared" si="5"/>
        <v>0</v>
      </c>
      <c r="C343" s="85"/>
      <c r="D343" s="86"/>
      <c r="E343" s="87"/>
    </row>
    <row r="344" spans="1:5" s="53" customFormat="1" ht="32.25" customHeight="1">
      <c r="A344" s="79" t="s">
        <v>358</v>
      </c>
      <c r="B344" s="80">
        <f t="shared" si="5"/>
        <v>580</v>
      </c>
      <c r="C344" s="81">
        <f>SUM(C345)</f>
        <v>0</v>
      </c>
      <c r="D344" s="81">
        <f>SUM(D345)</f>
        <v>580</v>
      </c>
      <c r="E344" s="82"/>
    </row>
    <row r="345" spans="1:5" ht="32.25" customHeight="1">
      <c r="A345" s="83" t="s">
        <v>359</v>
      </c>
      <c r="B345" s="84">
        <f t="shared" si="5"/>
        <v>580</v>
      </c>
      <c r="C345" s="85"/>
      <c r="D345" s="86">
        <v>580</v>
      </c>
      <c r="E345" s="87"/>
    </row>
    <row r="346" spans="1:5" s="54" customFormat="1" ht="32.25" customHeight="1">
      <c r="A346" s="75" t="s">
        <v>360</v>
      </c>
      <c r="B346" s="76">
        <f t="shared" si="5"/>
        <v>1920</v>
      </c>
      <c r="C346" s="77">
        <f>C347+C351+C356+C358+C360+C363+C365</f>
        <v>0</v>
      </c>
      <c r="D346" s="77">
        <f>D347+D351+D356+D358+D360+D363+D365</f>
        <v>1920</v>
      </c>
      <c r="E346" s="78"/>
    </row>
    <row r="347" spans="1:5" s="53" customFormat="1" ht="32.25" customHeight="1">
      <c r="A347" s="79" t="s">
        <v>361</v>
      </c>
      <c r="B347" s="80">
        <f t="shared" si="5"/>
        <v>0</v>
      </c>
      <c r="C347" s="81">
        <f>SUM(C348:C350)</f>
        <v>0</v>
      </c>
      <c r="D347" s="81">
        <f>SUM(D348:D350)</f>
        <v>0</v>
      </c>
      <c r="E347" s="82"/>
    </row>
    <row r="348" spans="1:5" ht="32.25" customHeight="1">
      <c r="A348" s="83" t="s">
        <v>84</v>
      </c>
      <c r="B348" s="84">
        <f t="shared" si="5"/>
        <v>0</v>
      </c>
      <c r="C348" s="85"/>
      <c r="D348" s="86"/>
      <c r="E348" s="87"/>
    </row>
    <row r="349" spans="1:5" ht="32.25" customHeight="1">
      <c r="A349" s="83" t="s">
        <v>89</v>
      </c>
      <c r="B349" s="84">
        <f t="shared" si="5"/>
        <v>0</v>
      </c>
      <c r="C349" s="85"/>
      <c r="D349" s="86"/>
      <c r="E349" s="87"/>
    </row>
    <row r="350" spans="1:5" ht="32.25" customHeight="1">
      <c r="A350" s="83" t="s">
        <v>362</v>
      </c>
      <c r="B350" s="84">
        <f t="shared" si="5"/>
        <v>0</v>
      </c>
      <c r="C350" s="85"/>
      <c r="D350" s="86"/>
      <c r="E350" s="87"/>
    </row>
    <row r="351" spans="1:5" s="53" customFormat="1" ht="32.25" customHeight="1">
      <c r="A351" s="79" t="s">
        <v>363</v>
      </c>
      <c r="B351" s="80">
        <f t="shared" si="5"/>
        <v>1920</v>
      </c>
      <c r="C351" s="81">
        <f>SUM(C352:C355)</f>
        <v>0</v>
      </c>
      <c r="D351" s="81">
        <f>SUM(D352:D355)</f>
        <v>1920</v>
      </c>
      <c r="E351" s="82"/>
    </row>
    <row r="352" spans="1:5" ht="32.25" customHeight="1">
      <c r="A352" s="83" t="s">
        <v>364</v>
      </c>
      <c r="B352" s="84">
        <f t="shared" si="5"/>
        <v>1920</v>
      </c>
      <c r="C352" s="85"/>
      <c r="D352" s="86">
        <v>1920</v>
      </c>
      <c r="E352" s="87"/>
    </row>
    <row r="353" spans="1:5" ht="32.25" customHeight="1">
      <c r="A353" s="83" t="s">
        <v>365</v>
      </c>
      <c r="B353" s="84">
        <f t="shared" si="5"/>
        <v>0</v>
      </c>
      <c r="C353" s="85"/>
      <c r="D353" s="86"/>
      <c r="E353" s="87"/>
    </row>
    <row r="354" spans="1:5" ht="32.25" customHeight="1">
      <c r="A354" s="83" t="s">
        <v>366</v>
      </c>
      <c r="B354" s="84">
        <f t="shared" si="5"/>
        <v>0</v>
      </c>
      <c r="C354" s="85"/>
      <c r="D354" s="86"/>
      <c r="E354" s="87"/>
    </row>
    <row r="355" spans="1:5" ht="32.25" customHeight="1">
      <c r="A355" s="83" t="s">
        <v>367</v>
      </c>
      <c r="B355" s="84">
        <f t="shared" si="5"/>
        <v>0</v>
      </c>
      <c r="C355" s="85"/>
      <c r="D355" s="86"/>
      <c r="E355" s="87"/>
    </row>
    <row r="356" spans="1:5" s="53" customFormat="1" ht="32.25" customHeight="1">
      <c r="A356" s="79" t="s">
        <v>368</v>
      </c>
      <c r="B356" s="80">
        <f t="shared" si="5"/>
        <v>0</v>
      </c>
      <c r="C356" s="81">
        <f>SUM(C357)</f>
        <v>0</v>
      </c>
      <c r="D356" s="81">
        <f>SUM(D357)</f>
        <v>0</v>
      </c>
      <c r="E356" s="82"/>
    </row>
    <row r="357" spans="1:5" ht="32.25" customHeight="1">
      <c r="A357" s="83" t="s">
        <v>369</v>
      </c>
      <c r="B357" s="84">
        <f t="shared" si="5"/>
        <v>0</v>
      </c>
      <c r="C357" s="85"/>
      <c r="D357" s="86">
        <v>0</v>
      </c>
      <c r="E357" s="87"/>
    </row>
    <row r="358" spans="1:5" s="53" customFormat="1" ht="32.25" customHeight="1">
      <c r="A358" s="79" t="s">
        <v>370</v>
      </c>
      <c r="B358" s="80">
        <f t="shared" si="5"/>
        <v>0</v>
      </c>
      <c r="C358" s="81">
        <f>SUM(C359)</f>
        <v>0</v>
      </c>
      <c r="D358" s="81">
        <f>SUM(D359)</f>
        <v>0</v>
      </c>
      <c r="E358" s="82"/>
    </row>
    <row r="359" spans="1:5" ht="32.25" customHeight="1">
      <c r="A359" s="83" t="s">
        <v>371</v>
      </c>
      <c r="B359" s="84">
        <f t="shared" si="5"/>
        <v>0</v>
      </c>
      <c r="C359" s="85"/>
      <c r="D359" s="86"/>
      <c r="E359" s="87"/>
    </row>
    <row r="360" spans="1:5" s="53" customFormat="1" ht="32.25" customHeight="1">
      <c r="A360" s="79" t="s">
        <v>372</v>
      </c>
      <c r="B360" s="80">
        <f t="shared" si="5"/>
        <v>0</v>
      </c>
      <c r="C360" s="81">
        <f>SUM(C361:C362)</f>
        <v>0</v>
      </c>
      <c r="D360" s="81">
        <f>SUM(D361:D362)</f>
        <v>0</v>
      </c>
      <c r="E360" s="82"/>
    </row>
    <row r="361" spans="1:5" s="52" customFormat="1" ht="32.25" customHeight="1">
      <c r="A361" s="83" t="s">
        <v>373</v>
      </c>
      <c r="B361" s="84">
        <f t="shared" si="5"/>
        <v>0</v>
      </c>
      <c r="C361" s="85"/>
      <c r="D361" s="86"/>
      <c r="E361" s="87"/>
    </row>
    <row r="362" spans="1:5" ht="32.25" customHeight="1">
      <c r="A362" s="83" t="s">
        <v>374</v>
      </c>
      <c r="B362" s="84">
        <f t="shared" si="5"/>
        <v>0</v>
      </c>
      <c r="C362" s="85"/>
      <c r="D362" s="86"/>
      <c r="E362" s="87"/>
    </row>
    <row r="363" spans="1:5" s="53" customFormat="1" ht="32.25" customHeight="1">
      <c r="A363" s="79" t="s">
        <v>375</v>
      </c>
      <c r="B363" s="80">
        <f t="shared" si="5"/>
        <v>0</v>
      </c>
      <c r="C363" s="81">
        <f>SUM(C364)</f>
        <v>0</v>
      </c>
      <c r="D363" s="81">
        <f>SUM(D364)</f>
        <v>0</v>
      </c>
      <c r="E363" s="82"/>
    </row>
    <row r="364" spans="1:5" ht="32.25" customHeight="1">
      <c r="A364" s="83" t="s">
        <v>376</v>
      </c>
      <c r="B364" s="84">
        <f t="shared" si="5"/>
        <v>0</v>
      </c>
      <c r="C364" s="85"/>
      <c r="D364" s="86"/>
      <c r="E364" s="87"/>
    </row>
    <row r="365" spans="1:5" s="53" customFormat="1" ht="32.25" customHeight="1">
      <c r="A365" s="79" t="s">
        <v>377</v>
      </c>
      <c r="B365" s="80">
        <f t="shared" si="5"/>
        <v>0</v>
      </c>
      <c r="C365" s="81">
        <f>SUM(C366)</f>
        <v>0</v>
      </c>
      <c r="D365" s="81">
        <f>SUM(D366)</f>
        <v>0</v>
      </c>
      <c r="E365" s="82"/>
    </row>
    <row r="366" spans="1:5" ht="32.25" customHeight="1">
      <c r="A366" s="83" t="s">
        <v>378</v>
      </c>
      <c r="B366" s="84">
        <f t="shared" si="5"/>
        <v>0</v>
      </c>
      <c r="C366" s="85"/>
      <c r="D366" s="86"/>
      <c r="E366" s="87"/>
    </row>
    <row r="367" spans="1:5" s="54" customFormat="1" ht="32.25" customHeight="1">
      <c r="A367" s="75" t="s">
        <v>379</v>
      </c>
      <c r="B367" s="76">
        <f t="shared" si="5"/>
        <v>24134.71</v>
      </c>
      <c r="C367" s="77">
        <f>C368+C373+C375+C378+C380+C382</f>
        <v>725.05</v>
      </c>
      <c r="D367" s="77">
        <f>D368+D373+D375+D378+D380+D382</f>
        <v>23409.66</v>
      </c>
      <c r="E367" s="78"/>
    </row>
    <row r="368" spans="1:5" s="53" customFormat="1" ht="32.25" customHeight="1">
      <c r="A368" s="79" t="s">
        <v>380</v>
      </c>
      <c r="B368" s="80">
        <f t="shared" si="5"/>
        <v>5654.84</v>
      </c>
      <c r="C368" s="81">
        <f>SUM(C369:C372)</f>
        <v>725.05</v>
      </c>
      <c r="D368" s="81">
        <f>SUM(D369:D372)</f>
        <v>4929.79</v>
      </c>
      <c r="E368" s="82"/>
    </row>
    <row r="369" spans="1:5" ht="32.25" customHeight="1">
      <c r="A369" s="83" t="s">
        <v>84</v>
      </c>
      <c r="B369" s="84">
        <f t="shared" si="5"/>
        <v>0</v>
      </c>
      <c r="C369" s="85"/>
      <c r="D369" s="86"/>
      <c r="E369" s="87"/>
    </row>
    <row r="370" spans="1:5" ht="32.25" customHeight="1">
      <c r="A370" s="83" t="s">
        <v>89</v>
      </c>
      <c r="B370" s="84">
        <f t="shared" si="5"/>
        <v>0</v>
      </c>
      <c r="C370" s="85"/>
      <c r="D370" s="86"/>
      <c r="E370" s="87"/>
    </row>
    <row r="371" spans="1:5" ht="32.25" customHeight="1">
      <c r="A371" s="83" t="s">
        <v>381</v>
      </c>
      <c r="B371" s="84">
        <f t="shared" si="5"/>
        <v>5654.84</v>
      </c>
      <c r="C371" s="85">
        <v>725.05</v>
      </c>
      <c r="D371" s="86">
        <v>4929.79</v>
      </c>
      <c r="E371" s="87"/>
    </row>
    <row r="372" spans="1:5" ht="32.25" customHeight="1">
      <c r="A372" s="83" t="s">
        <v>382</v>
      </c>
      <c r="B372" s="84">
        <f t="shared" si="5"/>
        <v>0</v>
      </c>
      <c r="C372" s="85"/>
      <c r="D372" s="86"/>
      <c r="E372" s="87"/>
    </row>
    <row r="373" spans="1:5" s="53" customFormat="1" ht="32.25" customHeight="1">
      <c r="A373" s="79" t="s">
        <v>383</v>
      </c>
      <c r="B373" s="80">
        <f t="shared" si="5"/>
        <v>522.28</v>
      </c>
      <c r="C373" s="81">
        <f>SUM(C374)</f>
        <v>0</v>
      </c>
      <c r="D373" s="81">
        <f>SUM(D374)</f>
        <v>522.28</v>
      </c>
      <c r="E373" s="82"/>
    </row>
    <row r="374" spans="1:5" ht="32.25" customHeight="1">
      <c r="A374" s="83" t="s">
        <v>384</v>
      </c>
      <c r="B374" s="84">
        <f t="shared" si="5"/>
        <v>522.28</v>
      </c>
      <c r="C374" s="85"/>
      <c r="D374" s="86">
        <v>522.28</v>
      </c>
      <c r="E374" s="87"/>
    </row>
    <row r="375" spans="1:5" s="53" customFormat="1" ht="32.25" customHeight="1">
      <c r="A375" s="79" t="s">
        <v>385</v>
      </c>
      <c r="B375" s="80">
        <f t="shared" si="5"/>
        <v>14049.39</v>
      </c>
      <c r="C375" s="81">
        <f>SUM(C376:C377)</f>
        <v>0</v>
      </c>
      <c r="D375" s="81">
        <f>SUM(D376:D377)</f>
        <v>14049.39</v>
      </c>
      <c r="E375" s="82"/>
    </row>
    <row r="376" spans="1:5" ht="32.25" customHeight="1">
      <c r="A376" s="83" t="s">
        <v>386</v>
      </c>
      <c r="B376" s="84">
        <f t="shared" si="5"/>
        <v>6280.9</v>
      </c>
      <c r="C376" s="85"/>
      <c r="D376" s="86">
        <v>6280.9</v>
      </c>
      <c r="E376" s="87"/>
    </row>
    <row r="377" spans="1:5" ht="32.25" customHeight="1">
      <c r="A377" s="83" t="s">
        <v>387</v>
      </c>
      <c r="B377" s="84">
        <f t="shared" si="5"/>
        <v>7768.49</v>
      </c>
      <c r="C377" s="85"/>
      <c r="D377" s="86">
        <v>7768.49</v>
      </c>
      <c r="E377" s="87"/>
    </row>
    <row r="378" spans="1:5" s="53" customFormat="1" ht="32.25" customHeight="1">
      <c r="A378" s="79" t="s">
        <v>388</v>
      </c>
      <c r="B378" s="80">
        <f t="shared" si="5"/>
        <v>3886.9</v>
      </c>
      <c r="C378" s="81">
        <f aca="true" t="shared" si="6" ref="C378:C382">SUM(C379)</f>
        <v>0</v>
      </c>
      <c r="D378" s="81">
        <f aca="true" t="shared" si="7" ref="D378:D382">SUM(D379)</f>
        <v>3886.9</v>
      </c>
      <c r="E378" s="82"/>
    </row>
    <row r="379" spans="1:5" ht="32.25" customHeight="1">
      <c r="A379" s="83" t="s">
        <v>389</v>
      </c>
      <c r="B379" s="84">
        <f t="shared" si="5"/>
        <v>3886.9</v>
      </c>
      <c r="C379" s="85">
        <v>0</v>
      </c>
      <c r="D379" s="86">
        <v>3886.9</v>
      </c>
      <c r="E379" s="87"/>
    </row>
    <row r="380" spans="1:5" s="53" customFormat="1" ht="32.25" customHeight="1">
      <c r="A380" s="79" t="s">
        <v>390</v>
      </c>
      <c r="B380" s="80">
        <f t="shared" si="5"/>
        <v>0</v>
      </c>
      <c r="C380" s="81">
        <f t="shared" si="6"/>
        <v>0</v>
      </c>
      <c r="D380" s="81">
        <f t="shared" si="7"/>
        <v>0</v>
      </c>
      <c r="E380" s="82"/>
    </row>
    <row r="381" spans="1:5" ht="32.25" customHeight="1">
      <c r="A381" s="83" t="s">
        <v>391</v>
      </c>
      <c r="B381" s="84">
        <f t="shared" si="5"/>
        <v>0</v>
      </c>
      <c r="C381" s="85"/>
      <c r="D381" s="86"/>
      <c r="E381" s="87"/>
    </row>
    <row r="382" spans="1:5" s="53" customFormat="1" ht="32.25" customHeight="1">
      <c r="A382" s="79" t="s">
        <v>392</v>
      </c>
      <c r="B382" s="80">
        <f t="shared" si="5"/>
        <v>21.3</v>
      </c>
      <c r="C382" s="81">
        <f t="shared" si="6"/>
        <v>0</v>
      </c>
      <c r="D382" s="81">
        <f t="shared" si="7"/>
        <v>21.3</v>
      </c>
      <c r="E382" s="82"/>
    </row>
    <row r="383" spans="1:5" ht="32.25" customHeight="1">
      <c r="A383" s="83" t="s">
        <v>393</v>
      </c>
      <c r="B383" s="84">
        <f t="shared" si="5"/>
        <v>21.3</v>
      </c>
      <c r="C383" s="85"/>
      <c r="D383" s="86">
        <v>21.3</v>
      </c>
      <c r="E383" s="87"/>
    </row>
    <row r="384" spans="1:5" s="54" customFormat="1" ht="32.25" customHeight="1">
      <c r="A384" s="75" t="s">
        <v>394</v>
      </c>
      <c r="B384" s="76">
        <f t="shared" si="5"/>
        <v>1499</v>
      </c>
      <c r="C384" s="77">
        <f>C385+C404+C410+C422+C426+C430+C433+C437+C439</f>
        <v>0</v>
      </c>
      <c r="D384" s="77">
        <f>D385+D404+D410+D422+D426+D430+D433+D437+D439</f>
        <v>1499</v>
      </c>
      <c r="E384" s="78"/>
    </row>
    <row r="385" spans="1:5" s="53" customFormat="1" ht="32.25" customHeight="1">
      <c r="A385" s="79" t="s">
        <v>395</v>
      </c>
      <c r="B385" s="80">
        <f t="shared" si="5"/>
        <v>299.43</v>
      </c>
      <c r="C385" s="81">
        <f>SUM(C386:C403)</f>
        <v>0</v>
      </c>
      <c r="D385" s="81">
        <f>SUM(D386:D403)</f>
        <v>299.43</v>
      </c>
      <c r="E385" s="82"/>
    </row>
    <row r="386" spans="1:5" ht="32.25" customHeight="1">
      <c r="A386" s="83" t="s">
        <v>84</v>
      </c>
      <c r="B386" s="84">
        <f t="shared" si="5"/>
        <v>0</v>
      </c>
      <c r="C386" s="85"/>
      <c r="D386" s="86"/>
      <c r="E386" s="87"/>
    </row>
    <row r="387" spans="1:5" ht="32.25" customHeight="1">
      <c r="A387" s="83" t="s">
        <v>89</v>
      </c>
      <c r="B387" s="84">
        <f t="shared" si="5"/>
        <v>0</v>
      </c>
      <c r="C387" s="85"/>
      <c r="D387" s="86"/>
      <c r="E387" s="87"/>
    </row>
    <row r="388" spans="1:5" ht="32.25" customHeight="1">
      <c r="A388" s="83" t="s">
        <v>96</v>
      </c>
      <c r="B388" s="84">
        <f t="shared" si="5"/>
        <v>0</v>
      </c>
      <c r="C388" s="85"/>
      <c r="D388" s="86"/>
      <c r="E388" s="87"/>
    </row>
    <row r="389" spans="1:5" ht="32.25" customHeight="1">
      <c r="A389" s="83" t="s">
        <v>396</v>
      </c>
      <c r="B389" s="84">
        <f t="shared" si="5"/>
        <v>0</v>
      </c>
      <c r="C389" s="85"/>
      <c r="D389" s="86"/>
      <c r="E389" s="87"/>
    </row>
    <row r="390" spans="1:5" s="52" customFormat="1" ht="32.25" customHeight="1">
      <c r="A390" s="83" t="s">
        <v>397</v>
      </c>
      <c r="B390" s="84">
        <f t="shared" si="5"/>
        <v>2.14</v>
      </c>
      <c r="C390" s="85"/>
      <c r="D390" s="86">
        <v>2.14</v>
      </c>
      <c r="E390" s="87"/>
    </row>
    <row r="391" spans="1:5" ht="32.25" customHeight="1">
      <c r="A391" s="83" t="s">
        <v>398</v>
      </c>
      <c r="B391" s="84">
        <f aca="true" t="shared" si="8" ref="B391:B454">C391+D391</f>
        <v>0</v>
      </c>
      <c r="C391" s="85"/>
      <c r="D391" s="86"/>
      <c r="E391" s="87"/>
    </row>
    <row r="392" spans="1:5" ht="32.25" customHeight="1">
      <c r="A392" s="83" t="s">
        <v>399</v>
      </c>
      <c r="B392" s="84">
        <f t="shared" si="8"/>
        <v>0</v>
      </c>
      <c r="C392" s="85"/>
      <c r="D392" s="86"/>
      <c r="E392" s="87"/>
    </row>
    <row r="393" spans="1:5" ht="32.25" customHeight="1">
      <c r="A393" s="83" t="s">
        <v>400</v>
      </c>
      <c r="B393" s="84">
        <f t="shared" si="8"/>
        <v>0</v>
      </c>
      <c r="C393" s="85"/>
      <c r="D393" s="86"/>
      <c r="E393" s="87"/>
    </row>
    <row r="394" spans="1:5" ht="32.25" customHeight="1">
      <c r="A394" s="83" t="s">
        <v>401</v>
      </c>
      <c r="B394" s="84">
        <f t="shared" si="8"/>
        <v>0</v>
      </c>
      <c r="C394" s="85"/>
      <c r="D394" s="86"/>
      <c r="E394" s="87"/>
    </row>
    <row r="395" spans="1:5" ht="32.25" customHeight="1">
      <c r="A395" s="83" t="s">
        <v>402</v>
      </c>
      <c r="B395" s="84">
        <f t="shared" si="8"/>
        <v>0</v>
      </c>
      <c r="C395" s="85"/>
      <c r="D395" s="86"/>
      <c r="E395" s="87"/>
    </row>
    <row r="396" spans="1:5" ht="32.25" customHeight="1">
      <c r="A396" s="83" t="s">
        <v>403</v>
      </c>
      <c r="B396" s="84">
        <f t="shared" si="8"/>
        <v>0</v>
      </c>
      <c r="C396" s="85"/>
      <c r="D396" s="86"/>
      <c r="E396" s="87"/>
    </row>
    <row r="397" spans="1:5" ht="32.25" customHeight="1">
      <c r="A397" s="83" t="s">
        <v>404</v>
      </c>
      <c r="B397" s="84">
        <f t="shared" si="8"/>
        <v>0</v>
      </c>
      <c r="C397" s="85"/>
      <c r="D397" s="86"/>
      <c r="E397" s="87"/>
    </row>
    <row r="398" spans="1:5" ht="32.25" customHeight="1">
      <c r="A398" s="83" t="s">
        <v>405</v>
      </c>
      <c r="B398" s="84">
        <f t="shared" si="8"/>
        <v>77.29</v>
      </c>
      <c r="C398" s="85"/>
      <c r="D398" s="86">
        <v>77.29</v>
      </c>
      <c r="E398" s="87"/>
    </row>
    <row r="399" spans="1:5" ht="32.25" customHeight="1">
      <c r="A399" s="83" t="s">
        <v>406</v>
      </c>
      <c r="B399" s="84">
        <f t="shared" si="8"/>
        <v>0</v>
      </c>
      <c r="C399" s="85"/>
      <c r="D399" s="86"/>
      <c r="E399" s="87"/>
    </row>
    <row r="400" spans="1:5" ht="32.25" customHeight="1">
      <c r="A400" s="83" t="s">
        <v>407</v>
      </c>
      <c r="B400" s="84">
        <f t="shared" si="8"/>
        <v>20</v>
      </c>
      <c r="C400" s="85"/>
      <c r="D400" s="86">
        <v>20</v>
      </c>
      <c r="E400" s="87"/>
    </row>
    <row r="401" spans="1:5" ht="32.25" customHeight="1">
      <c r="A401" s="83" t="s">
        <v>408</v>
      </c>
      <c r="B401" s="84">
        <f t="shared" si="8"/>
        <v>0</v>
      </c>
      <c r="C401" s="85"/>
      <c r="D401" s="86"/>
      <c r="E401" s="87"/>
    </row>
    <row r="402" spans="1:5" ht="32.25" customHeight="1">
      <c r="A402" s="83" t="s">
        <v>409</v>
      </c>
      <c r="B402" s="84">
        <f t="shared" si="8"/>
        <v>0</v>
      </c>
      <c r="C402" s="85"/>
      <c r="D402" s="86"/>
      <c r="E402" s="87"/>
    </row>
    <row r="403" spans="1:5" ht="32.25" customHeight="1">
      <c r="A403" s="83" t="s">
        <v>410</v>
      </c>
      <c r="B403" s="84">
        <f t="shared" si="8"/>
        <v>200</v>
      </c>
      <c r="C403" s="85"/>
      <c r="D403" s="86">
        <v>200</v>
      </c>
      <c r="E403" s="87"/>
    </row>
    <row r="404" spans="1:5" s="53" customFormat="1" ht="32.25" customHeight="1">
      <c r="A404" s="79" t="s">
        <v>411</v>
      </c>
      <c r="B404" s="80">
        <f t="shared" si="8"/>
        <v>269.32</v>
      </c>
      <c r="C404" s="81">
        <f>SUM(C405:C409)</f>
        <v>0</v>
      </c>
      <c r="D404" s="81">
        <f>SUM(D405:D409)</f>
        <v>269.32</v>
      </c>
      <c r="E404" s="82"/>
    </row>
    <row r="405" spans="1:5" s="52" customFormat="1" ht="32.25" customHeight="1">
      <c r="A405" s="83" t="s">
        <v>412</v>
      </c>
      <c r="B405" s="84">
        <f t="shared" si="8"/>
        <v>0</v>
      </c>
      <c r="C405" s="85"/>
      <c r="D405" s="86"/>
      <c r="E405" s="87"/>
    </row>
    <row r="406" spans="1:5" ht="32.25" customHeight="1">
      <c r="A406" s="83" t="s">
        <v>413</v>
      </c>
      <c r="B406" s="84">
        <f t="shared" si="8"/>
        <v>250</v>
      </c>
      <c r="C406" s="85"/>
      <c r="D406" s="86">
        <v>250</v>
      </c>
      <c r="E406" s="87"/>
    </row>
    <row r="407" spans="1:5" ht="32.25" customHeight="1">
      <c r="A407" s="83" t="s">
        <v>414</v>
      </c>
      <c r="B407" s="84">
        <f t="shared" si="8"/>
        <v>19.32</v>
      </c>
      <c r="C407" s="85"/>
      <c r="D407" s="86">
        <v>19.32</v>
      </c>
      <c r="E407" s="87"/>
    </row>
    <row r="408" spans="1:5" ht="32.25" customHeight="1">
      <c r="A408" s="83" t="s">
        <v>415</v>
      </c>
      <c r="B408" s="84">
        <f t="shared" si="8"/>
        <v>0</v>
      </c>
      <c r="C408" s="85"/>
      <c r="D408" s="86"/>
      <c r="E408" s="87"/>
    </row>
    <row r="409" spans="1:5" ht="32.25" customHeight="1">
      <c r="A409" s="83" t="s">
        <v>416</v>
      </c>
      <c r="B409" s="84">
        <f t="shared" si="8"/>
        <v>0</v>
      </c>
      <c r="C409" s="85"/>
      <c r="D409" s="86"/>
      <c r="E409" s="87"/>
    </row>
    <row r="410" spans="1:5" s="53" customFormat="1" ht="32.25" customHeight="1">
      <c r="A410" s="79" t="s">
        <v>417</v>
      </c>
      <c r="B410" s="80">
        <f t="shared" si="8"/>
        <v>138.77</v>
      </c>
      <c r="C410" s="81">
        <f>SUM(C411:C421)</f>
        <v>0</v>
      </c>
      <c r="D410" s="81">
        <f>SUM(D411:D421)</f>
        <v>138.77</v>
      </c>
      <c r="E410" s="82"/>
    </row>
    <row r="411" spans="1:5" ht="32.25" customHeight="1">
      <c r="A411" s="83" t="s">
        <v>84</v>
      </c>
      <c r="B411" s="84">
        <f t="shared" si="8"/>
        <v>0</v>
      </c>
      <c r="C411" s="85"/>
      <c r="D411" s="86"/>
      <c r="E411" s="87"/>
    </row>
    <row r="412" spans="1:5" ht="32.25" customHeight="1">
      <c r="A412" s="83" t="s">
        <v>89</v>
      </c>
      <c r="B412" s="84">
        <f t="shared" si="8"/>
        <v>0</v>
      </c>
      <c r="C412" s="85"/>
      <c r="D412" s="86"/>
      <c r="E412" s="87"/>
    </row>
    <row r="413" spans="1:5" ht="32.25" customHeight="1">
      <c r="A413" s="83" t="s">
        <v>418</v>
      </c>
      <c r="B413" s="84">
        <f t="shared" si="8"/>
        <v>0</v>
      </c>
      <c r="C413" s="85"/>
      <c r="D413" s="86"/>
      <c r="E413" s="87"/>
    </row>
    <row r="414" spans="1:5" ht="32.25" customHeight="1">
      <c r="A414" s="83" t="s">
        <v>419</v>
      </c>
      <c r="B414" s="84">
        <f t="shared" si="8"/>
        <v>0</v>
      </c>
      <c r="C414" s="85"/>
      <c r="D414" s="86"/>
      <c r="E414" s="87"/>
    </row>
    <row r="415" spans="1:5" ht="32.25" customHeight="1">
      <c r="A415" s="83" t="s">
        <v>420</v>
      </c>
      <c r="B415" s="84">
        <f t="shared" si="8"/>
        <v>132.77</v>
      </c>
      <c r="C415" s="85"/>
      <c r="D415" s="86">
        <v>132.77</v>
      </c>
      <c r="E415" s="87"/>
    </row>
    <row r="416" spans="1:5" ht="32.25" customHeight="1">
      <c r="A416" s="83" t="s">
        <v>421</v>
      </c>
      <c r="B416" s="84">
        <f t="shared" si="8"/>
        <v>0</v>
      </c>
      <c r="C416" s="85"/>
      <c r="D416" s="86"/>
      <c r="E416" s="87"/>
    </row>
    <row r="417" spans="1:5" ht="32.25" customHeight="1">
      <c r="A417" s="83" t="s">
        <v>422</v>
      </c>
      <c r="B417" s="84">
        <f t="shared" si="8"/>
        <v>6</v>
      </c>
      <c r="C417" s="85"/>
      <c r="D417" s="86">
        <v>6</v>
      </c>
      <c r="E417" s="87"/>
    </row>
    <row r="418" spans="1:5" ht="32.25" customHeight="1">
      <c r="A418" s="83" t="s">
        <v>423</v>
      </c>
      <c r="B418" s="84">
        <f t="shared" si="8"/>
        <v>0</v>
      </c>
      <c r="C418" s="85"/>
      <c r="D418" s="86"/>
      <c r="E418" s="87"/>
    </row>
    <row r="419" spans="1:5" s="52" customFormat="1" ht="32.25" customHeight="1">
      <c r="A419" s="83" t="s">
        <v>424</v>
      </c>
      <c r="B419" s="84">
        <f t="shared" si="8"/>
        <v>0</v>
      </c>
      <c r="C419" s="85"/>
      <c r="D419" s="86"/>
      <c r="E419" s="87"/>
    </row>
    <row r="420" spans="1:5" s="52" customFormat="1" ht="32.25" customHeight="1">
      <c r="A420" s="83" t="s">
        <v>425</v>
      </c>
      <c r="B420" s="84">
        <f t="shared" si="8"/>
        <v>0</v>
      </c>
      <c r="C420" s="85"/>
      <c r="D420" s="86"/>
      <c r="E420" s="87"/>
    </row>
    <row r="421" spans="1:5" ht="32.25" customHeight="1">
      <c r="A421" s="83" t="s">
        <v>426</v>
      </c>
      <c r="B421" s="84">
        <f t="shared" si="8"/>
        <v>0</v>
      </c>
      <c r="C421" s="85"/>
      <c r="D421" s="86"/>
      <c r="E421" s="87"/>
    </row>
    <row r="422" spans="1:5" s="53" customFormat="1" ht="32.25" customHeight="1">
      <c r="A422" s="79" t="s">
        <v>427</v>
      </c>
      <c r="B422" s="80">
        <f t="shared" si="8"/>
        <v>0</v>
      </c>
      <c r="C422" s="81">
        <f>SUM(C423:C425)</f>
        <v>0</v>
      </c>
      <c r="D422" s="81">
        <f>SUM(D423:D425)</f>
        <v>0</v>
      </c>
      <c r="E422" s="82"/>
    </row>
    <row r="423" spans="1:5" ht="32.25" customHeight="1">
      <c r="A423" s="83" t="s">
        <v>428</v>
      </c>
      <c r="B423" s="84">
        <f t="shared" si="8"/>
        <v>0</v>
      </c>
      <c r="C423" s="85"/>
      <c r="D423" s="86"/>
      <c r="E423" s="87"/>
    </row>
    <row r="424" spans="1:5" ht="32.25" customHeight="1">
      <c r="A424" s="83" t="s">
        <v>429</v>
      </c>
      <c r="B424" s="84">
        <f t="shared" si="8"/>
        <v>0</v>
      </c>
      <c r="C424" s="85"/>
      <c r="D424" s="86"/>
      <c r="E424" s="87"/>
    </row>
    <row r="425" spans="1:5" ht="32.25" customHeight="1">
      <c r="A425" s="83" t="s">
        <v>430</v>
      </c>
      <c r="B425" s="84">
        <f t="shared" si="8"/>
        <v>0</v>
      </c>
      <c r="C425" s="85"/>
      <c r="D425" s="86"/>
      <c r="E425" s="87"/>
    </row>
    <row r="426" spans="1:5" s="53" customFormat="1" ht="32.25" customHeight="1">
      <c r="A426" s="79" t="s">
        <v>431</v>
      </c>
      <c r="B426" s="80">
        <f t="shared" si="8"/>
        <v>0</v>
      </c>
      <c r="C426" s="81">
        <f>SUM(C427:C429)</f>
        <v>0</v>
      </c>
      <c r="D426" s="81">
        <f>SUM(D427:D429)</f>
        <v>0</v>
      </c>
      <c r="E426" s="82"/>
    </row>
    <row r="427" spans="1:5" ht="32.25" customHeight="1">
      <c r="A427" s="83" t="s">
        <v>432</v>
      </c>
      <c r="B427" s="84">
        <f t="shared" si="8"/>
        <v>0</v>
      </c>
      <c r="C427" s="85"/>
      <c r="D427" s="86"/>
      <c r="E427" s="87"/>
    </row>
    <row r="428" spans="1:5" ht="32.25" customHeight="1">
      <c r="A428" s="83" t="s">
        <v>433</v>
      </c>
      <c r="B428" s="84">
        <f t="shared" si="8"/>
        <v>0</v>
      </c>
      <c r="C428" s="85"/>
      <c r="D428" s="86"/>
      <c r="E428" s="87"/>
    </row>
    <row r="429" spans="1:5" ht="32.25" customHeight="1">
      <c r="A429" s="83" t="s">
        <v>434</v>
      </c>
      <c r="B429" s="84">
        <f t="shared" si="8"/>
        <v>0</v>
      </c>
      <c r="C429" s="85"/>
      <c r="D429" s="86"/>
      <c r="E429" s="87"/>
    </row>
    <row r="430" spans="1:5" s="53" customFormat="1" ht="32.25" customHeight="1">
      <c r="A430" s="79" t="s">
        <v>435</v>
      </c>
      <c r="B430" s="80">
        <f t="shared" si="8"/>
        <v>791.48</v>
      </c>
      <c r="C430" s="81">
        <f>SUM(C431:C432)</f>
        <v>0</v>
      </c>
      <c r="D430" s="81">
        <f>SUM(D431:D432)</f>
        <v>791.48</v>
      </c>
      <c r="E430" s="82"/>
    </row>
    <row r="431" spans="1:5" ht="32.25" customHeight="1">
      <c r="A431" s="83" t="s">
        <v>436</v>
      </c>
      <c r="B431" s="84">
        <f t="shared" si="8"/>
        <v>791.48</v>
      </c>
      <c r="C431" s="85"/>
      <c r="D431" s="86">
        <v>791.48</v>
      </c>
      <c r="E431" s="87"/>
    </row>
    <row r="432" spans="1:5" ht="32.25" customHeight="1">
      <c r="A432" s="83" t="s">
        <v>437</v>
      </c>
      <c r="B432" s="84">
        <f t="shared" si="8"/>
        <v>0</v>
      </c>
      <c r="C432" s="85"/>
      <c r="D432" s="86"/>
      <c r="E432" s="87"/>
    </row>
    <row r="433" spans="1:5" s="53" customFormat="1" ht="32.25" customHeight="1">
      <c r="A433" s="79" t="s">
        <v>438</v>
      </c>
      <c r="B433" s="80">
        <f t="shared" si="8"/>
        <v>0</v>
      </c>
      <c r="C433" s="81">
        <f>SUM(C434:C436)</f>
        <v>0</v>
      </c>
      <c r="D433" s="81">
        <f>SUM(D434:D436)</f>
        <v>0</v>
      </c>
      <c r="E433" s="82"/>
    </row>
    <row r="434" spans="1:5" ht="32.25" customHeight="1">
      <c r="A434" s="83" t="s">
        <v>439</v>
      </c>
      <c r="B434" s="84">
        <f t="shared" si="8"/>
        <v>0</v>
      </c>
      <c r="C434" s="85"/>
      <c r="D434" s="86"/>
      <c r="E434" s="87"/>
    </row>
    <row r="435" spans="1:5" ht="32.25" customHeight="1">
      <c r="A435" s="83" t="s">
        <v>440</v>
      </c>
      <c r="B435" s="84">
        <f t="shared" si="8"/>
        <v>0</v>
      </c>
      <c r="C435" s="85"/>
      <c r="D435" s="86"/>
      <c r="E435" s="87"/>
    </row>
    <row r="436" spans="1:5" s="52" customFormat="1" ht="32.25" customHeight="1">
      <c r="A436" s="83" t="s">
        <v>441</v>
      </c>
      <c r="B436" s="84">
        <f t="shared" si="8"/>
        <v>0</v>
      </c>
      <c r="C436" s="85"/>
      <c r="D436" s="86"/>
      <c r="E436" s="87"/>
    </row>
    <row r="437" spans="1:5" s="53" customFormat="1" ht="32.25" customHeight="1">
      <c r="A437" s="79" t="s">
        <v>442</v>
      </c>
      <c r="B437" s="80">
        <f t="shared" si="8"/>
        <v>0</v>
      </c>
      <c r="C437" s="81">
        <f>SUM(C438)</f>
        <v>0</v>
      </c>
      <c r="D437" s="81">
        <f>SUM(D438)</f>
        <v>0</v>
      </c>
      <c r="E437" s="82"/>
    </row>
    <row r="438" spans="1:5" ht="32.25" customHeight="1">
      <c r="A438" s="83" t="s">
        <v>443</v>
      </c>
      <c r="B438" s="84">
        <f t="shared" si="8"/>
        <v>0</v>
      </c>
      <c r="C438" s="85"/>
      <c r="D438" s="86"/>
      <c r="E438" s="87"/>
    </row>
    <row r="439" spans="1:5" s="53" customFormat="1" ht="32.25" customHeight="1">
      <c r="A439" s="79" t="s">
        <v>444</v>
      </c>
      <c r="B439" s="80">
        <f t="shared" si="8"/>
        <v>0</v>
      </c>
      <c r="C439" s="81">
        <f>SUM(C440)</f>
        <v>0</v>
      </c>
      <c r="D439" s="81">
        <f>SUM(D440)</f>
        <v>0</v>
      </c>
      <c r="E439" s="82"/>
    </row>
    <row r="440" spans="1:5" ht="32.25" customHeight="1">
      <c r="A440" s="83" t="s">
        <v>445</v>
      </c>
      <c r="B440" s="84">
        <f t="shared" si="8"/>
        <v>0</v>
      </c>
      <c r="C440" s="85"/>
      <c r="D440" s="88"/>
      <c r="E440" s="87"/>
    </row>
    <row r="441" spans="1:5" s="54" customFormat="1" ht="32.25" customHeight="1">
      <c r="A441" s="75" t="s">
        <v>446</v>
      </c>
      <c r="B441" s="76">
        <f t="shared" si="8"/>
        <v>0</v>
      </c>
      <c r="C441" s="77">
        <f>C442+C449</f>
        <v>0</v>
      </c>
      <c r="D441" s="77">
        <f>D442+D449</f>
        <v>0</v>
      </c>
      <c r="E441" s="78"/>
    </row>
    <row r="442" spans="1:5" s="53" customFormat="1" ht="32.25" customHeight="1">
      <c r="A442" s="79" t="s">
        <v>447</v>
      </c>
      <c r="B442" s="80">
        <f t="shared" si="8"/>
        <v>0</v>
      </c>
      <c r="C442" s="81">
        <f>SUM(C443:C448)</f>
        <v>0</v>
      </c>
      <c r="D442" s="81">
        <f>SUM(D443:D448)</f>
        <v>0</v>
      </c>
      <c r="E442" s="82"/>
    </row>
    <row r="443" spans="1:5" ht="32.25" customHeight="1">
      <c r="A443" s="83" t="s">
        <v>84</v>
      </c>
      <c r="B443" s="84">
        <f t="shared" si="8"/>
        <v>0</v>
      </c>
      <c r="C443" s="85"/>
      <c r="D443" s="86"/>
      <c r="E443" s="87"/>
    </row>
    <row r="444" spans="1:5" ht="32.25" customHeight="1">
      <c r="A444" s="83" t="s">
        <v>89</v>
      </c>
      <c r="B444" s="84">
        <f t="shared" si="8"/>
        <v>0</v>
      </c>
      <c r="C444" s="85"/>
      <c r="D444" s="86"/>
      <c r="E444" s="87"/>
    </row>
    <row r="445" spans="1:5" ht="32.25" customHeight="1">
      <c r="A445" s="83" t="s">
        <v>448</v>
      </c>
      <c r="B445" s="84">
        <f t="shared" si="8"/>
        <v>0</v>
      </c>
      <c r="C445" s="85"/>
      <c r="D445" s="86"/>
      <c r="E445" s="87"/>
    </row>
    <row r="446" spans="1:5" s="52" customFormat="1" ht="32.25" customHeight="1">
      <c r="A446" s="83" t="s">
        <v>449</v>
      </c>
      <c r="B446" s="84">
        <f t="shared" si="8"/>
        <v>0</v>
      </c>
      <c r="C446" s="85"/>
      <c r="D446" s="86"/>
      <c r="E446" s="87"/>
    </row>
    <row r="447" spans="1:5" ht="32.25" customHeight="1">
      <c r="A447" s="83" t="s">
        <v>450</v>
      </c>
      <c r="B447" s="84">
        <f t="shared" si="8"/>
        <v>0</v>
      </c>
      <c r="C447" s="85"/>
      <c r="D447" s="86"/>
      <c r="E447" s="87"/>
    </row>
    <row r="448" spans="1:5" ht="32.25" customHeight="1">
      <c r="A448" s="83" t="s">
        <v>451</v>
      </c>
      <c r="B448" s="84">
        <f t="shared" si="8"/>
        <v>0</v>
      </c>
      <c r="C448" s="85"/>
      <c r="D448" s="86"/>
      <c r="E448" s="87"/>
    </row>
    <row r="449" spans="1:5" s="53" customFormat="1" ht="32.25" customHeight="1">
      <c r="A449" s="79" t="s">
        <v>452</v>
      </c>
      <c r="B449" s="80">
        <f t="shared" si="8"/>
        <v>0</v>
      </c>
      <c r="C449" s="81">
        <f>SUM(C450)</f>
        <v>0</v>
      </c>
      <c r="D449" s="81">
        <f>SUM(D450)</f>
        <v>0</v>
      </c>
      <c r="E449" s="82"/>
    </row>
    <row r="450" spans="1:5" ht="32.25" customHeight="1">
      <c r="A450" s="83" t="s">
        <v>453</v>
      </c>
      <c r="B450" s="84">
        <f t="shared" si="8"/>
        <v>0</v>
      </c>
      <c r="C450" s="85"/>
      <c r="D450" s="86"/>
      <c r="E450" s="87"/>
    </row>
    <row r="451" spans="1:5" s="54" customFormat="1" ht="32.25" customHeight="1">
      <c r="A451" s="75" t="s">
        <v>454</v>
      </c>
      <c r="B451" s="76">
        <f t="shared" si="8"/>
        <v>418.7</v>
      </c>
      <c r="C451" s="77">
        <f>C452+C455+C457+C461+C466+C470+C473</f>
        <v>0</v>
      </c>
      <c r="D451" s="77">
        <f>D452+D455+D457+D461+D466+D470+D473</f>
        <v>418.7</v>
      </c>
      <c r="E451" s="78"/>
    </row>
    <row r="452" spans="1:5" s="53" customFormat="1" ht="32.25" customHeight="1">
      <c r="A452" s="79" t="s">
        <v>455</v>
      </c>
      <c r="B452" s="80">
        <f t="shared" si="8"/>
        <v>0</v>
      </c>
      <c r="C452" s="81">
        <f>SUM(C453:C454)</f>
        <v>0</v>
      </c>
      <c r="D452" s="81">
        <f>SUM(D453:D454)</f>
        <v>0</v>
      </c>
      <c r="E452" s="82"/>
    </row>
    <row r="453" spans="1:5" ht="32.25" customHeight="1">
      <c r="A453" s="83" t="s">
        <v>84</v>
      </c>
      <c r="B453" s="84">
        <f t="shared" si="8"/>
        <v>0</v>
      </c>
      <c r="C453" s="85"/>
      <c r="D453" s="86"/>
      <c r="E453" s="87"/>
    </row>
    <row r="454" spans="1:5" ht="32.25" customHeight="1">
      <c r="A454" s="83" t="s">
        <v>89</v>
      </c>
      <c r="B454" s="84">
        <f t="shared" si="8"/>
        <v>0</v>
      </c>
      <c r="C454" s="85"/>
      <c r="D454" s="86"/>
      <c r="E454" s="87"/>
    </row>
    <row r="455" spans="1:5" s="53" customFormat="1" ht="32.25" customHeight="1">
      <c r="A455" s="79" t="s">
        <v>456</v>
      </c>
      <c r="B455" s="80">
        <f aca="true" t="shared" si="9" ref="B455:B518">C455+D455</f>
        <v>0</v>
      </c>
      <c r="C455" s="81">
        <f>SUM(C456)</f>
        <v>0</v>
      </c>
      <c r="D455" s="81">
        <f>SUM(D456)</f>
        <v>0</v>
      </c>
      <c r="E455" s="82"/>
    </row>
    <row r="456" spans="1:5" ht="32.25" customHeight="1">
      <c r="A456" s="83" t="s">
        <v>457</v>
      </c>
      <c r="B456" s="84">
        <f t="shared" si="9"/>
        <v>0</v>
      </c>
      <c r="C456" s="85"/>
      <c r="D456" s="86"/>
      <c r="E456" s="87"/>
    </row>
    <row r="457" spans="1:5" s="53" customFormat="1" ht="32.25" customHeight="1">
      <c r="A457" s="79" t="s">
        <v>458</v>
      </c>
      <c r="B457" s="80">
        <f t="shared" si="9"/>
        <v>0</v>
      </c>
      <c r="C457" s="81">
        <f>SUM(C458:C460)</f>
        <v>0</v>
      </c>
      <c r="D457" s="81">
        <f>SUM(D458:D460)</f>
        <v>0</v>
      </c>
      <c r="E457" s="82"/>
    </row>
    <row r="458" spans="1:5" ht="32.25" customHeight="1">
      <c r="A458" s="83" t="s">
        <v>84</v>
      </c>
      <c r="B458" s="84">
        <f t="shared" si="9"/>
        <v>0</v>
      </c>
      <c r="C458" s="85"/>
      <c r="D458" s="86"/>
      <c r="E458" s="87"/>
    </row>
    <row r="459" spans="1:5" ht="32.25" customHeight="1">
      <c r="A459" s="83" t="s">
        <v>89</v>
      </c>
      <c r="B459" s="84">
        <f t="shared" si="9"/>
        <v>0</v>
      </c>
      <c r="C459" s="85"/>
      <c r="D459" s="86"/>
      <c r="E459" s="87"/>
    </row>
    <row r="460" spans="1:5" ht="32.25" customHeight="1">
      <c r="A460" s="83" t="s">
        <v>459</v>
      </c>
      <c r="B460" s="84">
        <f t="shared" si="9"/>
        <v>0</v>
      </c>
      <c r="C460" s="85"/>
      <c r="D460" s="86"/>
      <c r="E460" s="87"/>
    </row>
    <row r="461" spans="1:5" s="53" customFormat="1" ht="32.25" customHeight="1">
      <c r="A461" s="79" t="s">
        <v>460</v>
      </c>
      <c r="B461" s="80">
        <f t="shared" si="9"/>
        <v>0</v>
      </c>
      <c r="C461" s="81">
        <f>SUM(C462:C465)</f>
        <v>0</v>
      </c>
      <c r="D461" s="81">
        <f>SUM(D462:D465)</f>
        <v>0</v>
      </c>
      <c r="E461" s="82"/>
    </row>
    <row r="462" spans="1:5" ht="32.25" customHeight="1">
      <c r="A462" s="83" t="s">
        <v>84</v>
      </c>
      <c r="B462" s="84">
        <f t="shared" si="9"/>
        <v>0</v>
      </c>
      <c r="C462" s="85"/>
      <c r="D462" s="86"/>
      <c r="E462" s="87"/>
    </row>
    <row r="463" spans="1:5" ht="32.25" customHeight="1">
      <c r="A463" s="83" t="s">
        <v>89</v>
      </c>
      <c r="B463" s="84">
        <f t="shared" si="9"/>
        <v>0</v>
      </c>
      <c r="C463" s="85"/>
      <c r="D463" s="86"/>
      <c r="E463" s="87"/>
    </row>
    <row r="464" spans="1:5" ht="32.25" customHeight="1">
      <c r="A464" s="83" t="s">
        <v>461</v>
      </c>
      <c r="B464" s="84">
        <f t="shared" si="9"/>
        <v>0</v>
      </c>
      <c r="C464" s="85"/>
      <c r="D464" s="86"/>
      <c r="E464" s="87"/>
    </row>
    <row r="465" spans="1:5" ht="32.25" customHeight="1">
      <c r="A465" s="83" t="s">
        <v>462</v>
      </c>
      <c r="B465" s="84">
        <f t="shared" si="9"/>
        <v>0</v>
      </c>
      <c r="C465" s="85"/>
      <c r="D465" s="86"/>
      <c r="E465" s="87"/>
    </row>
    <row r="466" spans="1:5" s="53" customFormat="1" ht="32.25" customHeight="1">
      <c r="A466" s="79" t="s">
        <v>463</v>
      </c>
      <c r="B466" s="80">
        <f t="shared" si="9"/>
        <v>0</v>
      </c>
      <c r="C466" s="81">
        <f>SUM(C467:C469)</f>
        <v>0</v>
      </c>
      <c r="D466" s="81">
        <f>SUM(D467:D469)</f>
        <v>0</v>
      </c>
      <c r="E466" s="82"/>
    </row>
    <row r="467" spans="1:5" ht="32.25" customHeight="1">
      <c r="A467" s="83" t="s">
        <v>84</v>
      </c>
      <c r="B467" s="84">
        <f t="shared" si="9"/>
        <v>0</v>
      </c>
      <c r="C467" s="85"/>
      <c r="D467" s="86"/>
      <c r="E467" s="87"/>
    </row>
    <row r="468" spans="1:5" ht="32.25" customHeight="1">
      <c r="A468" s="83" t="s">
        <v>464</v>
      </c>
      <c r="B468" s="84">
        <f t="shared" si="9"/>
        <v>0</v>
      </c>
      <c r="C468" s="85"/>
      <c r="D468" s="86"/>
      <c r="E468" s="87"/>
    </row>
    <row r="469" spans="1:5" s="52" customFormat="1" ht="32.25" customHeight="1">
      <c r="A469" s="83" t="s">
        <v>465</v>
      </c>
      <c r="B469" s="84">
        <f t="shared" si="9"/>
        <v>0</v>
      </c>
      <c r="C469" s="85"/>
      <c r="D469" s="86"/>
      <c r="E469" s="87"/>
    </row>
    <row r="470" spans="1:5" s="53" customFormat="1" ht="32.25" customHeight="1">
      <c r="A470" s="79" t="s">
        <v>466</v>
      </c>
      <c r="B470" s="80">
        <f t="shared" si="9"/>
        <v>418.7</v>
      </c>
      <c r="C470" s="81">
        <f>SUM(C471:C472)</f>
        <v>0</v>
      </c>
      <c r="D470" s="81">
        <f>SUM(D471:D472)</f>
        <v>418.7</v>
      </c>
      <c r="E470" s="82"/>
    </row>
    <row r="471" spans="1:5" s="52" customFormat="1" ht="32.25" customHeight="1">
      <c r="A471" s="83" t="s">
        <v>467</v>
      </c>
      <c r="B471" s="84">
        <f t="shared" si="9"/>
        <v>0</v>
      </c>
      <c r="C471" s="85"/>
      <c r="D471" s="86"/>
      <c r="E471" s="87"/>
    </row>
    <row r="472" spans="1:5" s="52" customFormat="1" ht="32.25" customHeight="1">
      <c r="A472" s="83" t="s">
        <v>468</v>
      </c>
      <c r="B472" s="84">
        <f t="shared" si="9"/>
        <v>418.7</v>
      </c>
      <c r="C472" s="85"/>
      <c r="D472" s="86">
        <v>418.7</v>
      </c>
      <c r="E472" s="87"/>
    </row>
    <row r="473" spans="1:5" s="53" customFormat="1" ht="32.25" customHeight="1">
      <c r="A473" s="79" t="s">
        <v>469</v>
      </c>
      <c r="B473" s="80">
        <f t="shared" si="9"/>
        <v>0</v>
      </c>
      <c r="C473" s="81">
        <f>SUM(C474:C475)</f>
        <v>0</v>
      </c>
      <c r="D473" s="81">
        <f>SUM(D474:D475)</f>
        <v>0</v>
      </c>
      <c r="E473" s="82"/>
    </row>
    <row r="474" spans="1:5" s="52" customFormat="1" ht="32.25" customHeight="1">
      <c r="A474" s="83" t="s">
        <v>470</v>
      </c>
      <c r="B474" s="84">
        <f t="shared" si="9"/>
        <v>0</v>
      </c>
      <c r="C474" s="85"/>
      <c r="D474" s="86"/>
      <c r="E474" s="87"/>
    </row>
    <row r="475" spans="1:5" ht="32.25" customHeight="1">
      <c r="A475" s="83" t="s">
        <v>471</v>
      </c>
      <c r="B475" s="84">
        <f t="shared" si="9"/>
        <v>0</v>
      </c>
      <c r="C475" s="86"/>
      <c r="D475" s="86"/>
      <c r="E475" s="87"/>
    </row>
    <row r="476" spans="1:5" s="54" customFormat="1" ht="32.25" customHeight="1">
      <c r="A476" s="75" t="s">
        <v>472</v>
      </c>
      <c r="B476" s="76">
        <f t="shared" si="9"/>
        <v>0.12</v>
      </c>
      <c r="C476" s="89">
        <f>C477+C481+C487+C489</f>
        <v>0</v>
      </c>
      <c r="D476" s="89">
        <f>D477+D481+D487+D489</f>
        <v>0.12</v>
      </c>
      <c r="E476" s="78"/>
    </row>
    <row r="477" spans="1:5" s="53" customFormat="1" ht="32.25" customHeight="1">
      <c r="A477" s="79" t="s">
        <v>473</v>
      </c>
      <c r="B477" s="80">
        <f t="shared" si="9"/>
        <v>0</v>
      </c>
      <c r="C477" s="90">
        <f>SUM(C478:C480)</f>
        <v>0</v>
      </c>
      <c r="D477" s="90">
        <f>SUM(D478:D480)</f>
        <v>0</v>
      </c>
      <c r="E477" s="82"/>
    </row>
    <row r="478" spans="1:5" ht="32.25" customHeight="1">
      <c r="A478" s="83" t="s">
        <v>84</v>
      </c>
      <c r="B478" s="84">
        <f t="shared" si="9"/>
        <v>0</v>
      </c>
      <c r="C478" s="86"/>
      <c r="D478" s="86"/>
      <c r="E478" s="87"/>
    </row>
    <row r="479" spans="1:5" ht="32.25" customHeight="1">
      <c r="A479" s="83" t="s">
        <v>474</v>
      </c>
      <c r="B479" s="84">
        <f t="shared" si="9"/>
        <v>0</v>
      </c>
      <c r="C479" s="86"/>
      <c r="D479" s="86"/>
      <c r="E479" s="87"/>
    </row>
    <row r="480" spans="1:5" ht="32.25" customHeight="1">
      <c r="A480" s="83" t="s">
        <v>475</v>
      </c>
      <c r="B480" s="84">
        <f t="shared" si="9"/>
        <v>0</v>
      </c>
      <c r="C480" s="86"/>
      <c r="D480" s="86"/>
      <c r="E480" s="87"/>
    </row>
    <row r="481" spans="1:5" s="53" customFormat="1" ht="32.25" customHeight="1">
      <c r="A481" s="79" t="s">
        <v>476</v>
      </c>
      <c r="B481" s="80">
        <f t="shared" si="9"/>
        <v>0</v>
      </c>
      <c r="C481" s="90">
        <f>SUM(C482:C486)</f>
        <v>0</v>
      </c>
      <c r="D481" s="90">
        <f>SUM(D482:D486)</f>
        <v>0</v>
      </c>
      <c r="E481" s="82"/>
    </row>
    <row r="482" spans="1:5" ht="32.25" customHeight="1">
      <c r="A482" s="83" t="s">
        <v>84</v>
      </c>
      <c r="B482" s="84">
        <f t="shared" si="9"/>
        <v>0</v>
      </c>
      <c r="C482" s="86"/>
      <c r="D482" s="86"/>
      <c r="E482" s="87"/>
    </row>
    <row r="483" spans="1:5" ht="32.25" customHeight="1">
      <c r="A483" s="83" t="s">
        <v>477</v>
      </c>
      <c r="B483" s="84">
        <f t="shared" si="9"/>
        <v>0</v>
      </c>
      <c r="C483" s="86"/>
      <c r="D483" s="86"/>
      <c r="E483" s="87"/>
    </row>
    <row r="484" spans="1:5" ht="32.25" customHeight="1">
      <c r="A484" s="83" t="s">
        <v>478</v>
      </c>
      <c r="B484" s="84">
        <f t="shared" si="9"/>
        <v>0</v>
      </c>
      <c r="C484" s="86"/>
      <c r="D484" s="86"/>
      <c r="E484" s="87"/>
    </row>
    <row r="485" spans="1:5" ht="32.25" customHeight="1">
      <c r="A485" s="83" t="s">
        <v>479</v>
      </c>
      <c r="B485" s="84">
        <f t="shared" si="9"/>
        <v>0</v>
      </c>
      <c r="C485" s="86"/>
      <c r="D485" s="86"/>
      <c r="E485" s="87"/>
    </row>
    <row r="486" spans="1:5" ht="32.25" customHeight="1">
      <c r="A486" s="83" t="s">
        <v>480</v>
      </c>
      <c r="B486" s="84">
        <f t="shared" si="9"/>
        <v>0</v>
      </c>
      <c r="C486" s="86"/>
      <c r="D486" s="86"/>
      <c r="E486" s="87"/>
    </row>
    <row r="487" spans="1:5" s="53" customFormat="1" ht="32.25" customHeight="1">
      <c r="A487" s="79" t="s">
        <v>481</v>
      </c>
      <c r="B487" s="80">
        <f t="shared" si="9"/>
        <v>0</v>
      </c>
      <c r="C487" s="90">
        <f>SUM(C488)</f>
        <v>0</v>
      </c>
      <c r="D487" s="90">
        <f>SUM(D488)</f>
        <v>0</v>
      </c>
      <c r="E487" s="82"/>
    </row>
    <row r="488" spans="1:5" ht="32.25" customHeight="1">
      <c r="A488" s="83" t="s">
        <v>482</v>
      </c>
      <c r="B488" s="84">
        <f t="shared" si="9"/>
        <v>0</v>
      </c>
      <c r="C488" s="86"/>
      <c r="D488" s="86"/>
      <c r="E488" s="87"/>
    </row>
    <row r="489" spans="1:5" s="53" customFormat="1" ht="32.25" customHeight="1">
      <c r="A489" s="91" t="s">
        <v>483</v>
      </c>
      <c r="B489" s="92">
        <f t="shared" si="9"/>
        <v>0.12</v>
      </c>
      <c r="C489" s="90">
        <f>SUM(C490:C491)</f>
        <v>0</v>
      </c>
      <c r="D489" s="90">
        <f>SUM(D490:D491)</f>
        <v>0.12</v>
      </c>
      <c r="E489" s="82"/>
    </row>
    <row r="490" spans="1:5" ht="32.25" customHeight="1">
      <c r="A490" s="93" t="s">
        <v>484</v>
      </c>
      <c r="B490" s="94">
        <f t="shared" si="9"/>
        <v>0</v>
      </c>
      <c r="C490" s="86"/>
      <c r="D490" s="86"/>
      <c r="E490" s="87"/>
    </row>
    <row r="491" spans="1:5" ht="32.25" customHeight="1">
      <c r="A491" s="93" t="s">
        <v>485</v>
      </c>
      <c r="B491" s="94">
        <f t="shared" si="9"/>
        <v>0.12</v>
      </c>
      <c r="C491" s="86"/>
      <c r="D491" s="86">
        <v>0.12</v>
      </c>
      <c r="E491" s="87"/>
    </row>
    <row r="492" spans="1:5" s="54" customFormat="1" ht="32.25" customHeight="1">
      <c r="A492" s="95" t="s">
        <v>486</v>
      </c>
      <c r="B492" s="96">
        <f t="shared" si="9"/>
        <v>0</v>
      </c>
      <c r="C492" s="89"/>
      <c r="D492" s="89"/>
      <c r="E492" s="78"/>
    </row>
    <row r="493" spans="1:5" s="54" customFormat="1" ht="32.25" customHeight="1">
      <c r="A493" s="95" t="s">
        <v>487</v>
      </c>
      <c r="B493" s="97">
        <f t="shared" si="9"/>
        <v>0</v>
      </c>
      <c r="E493" s="78"/>
    </row>
    <row r="494" spans="1:5" s="53" customFormat="1" ht="32.25" customHeight="1">
      <c r="A494" s="91" t="s">
        <v>488</v>
      </c>
      <c r="B494" s="92">
        <f t="shared" si="9"/>
        <v>0</v>
      </c>
      <c r="C494" s="90">
        <f>SUM(C495:C500)</f>
        <v>0</v>
      </c>
      <c r="D494" s="90">
        <f>SUM(D495:D500)</f>
        <v>0</v>
      </c>
      <c r="E494" s="82"/>
    </row>
    <row r="495" spans="1:5" ht="32.25" customHeight="1">
      <c r="A495" s="93" t="s">
        <v>84</v>
      </c>
      <c r="B495" s="94">
        <f t="shared" si="9"/>
        <v>0</v>
      </c>
      <c r="C495" s="86"/>
      <c r="D495" s="86"/>
      <c r="E495" s="87"/>
    </row>
    <row r="496" spans="1:5" ht="32.25" customHeight="1">
      <c r="A496" s="93" t="s">
        <v>89</v>
      </c>
      <c r="B496" s="94">
        <f t="shared" si="9"/>
        <v>0</v>
      </c>
      <c r="C496" s="86"/>
      <c r="D496" s="86"/>
      <c r="E496" s="87"/>
    </row>
    <row r="497" spans="1:5" ht="32.25" customHeight="1">
      <c r="A497" s="93" t="s">
        <v>489</v>
      </c>
      <c r="B497" s="94">
        <f t="shared" si="9"/>
        <v>0</v>
      </c>
      <c r="C497" s="86"/>
      <c r="D497" s="86"/>
      <c r="E497" s="87"/>
    </row>
    <row r="498" spans="1:5" ht="32.25" customHeight="1">
      <c r="A498" s="93" t="s">
        <v>490</v>
      </c>
      <c r="B498" s="94">
        <f t="shared" si="9"/>
        <v>0</v>
      </c>
      <c r="C498" s="86"/>
      <c r="D498" s="86"/>
      <c r="E498" s="87"/>
    </row>
    <row r="499" spans="1:5" ht="32.25" customHeight="1">
      <c r="A499" s="93" t="s">
        <v>96</v>
      </c>
      <c r="B499" s="94">
        <f t="shared" si="9"/>
        <v>0</v>
      </c>
      <c r="C499" s="86"/>
      <c r="D499" s="86"/>
      <c r="E499" s="87"/>
    </row>
    <row r="500" spans="1:5" ht="32.25" customHeight="1">
      <c r="A500" s="93" t="s">
        <v>491</v>
      </c>
      <c r="B500" s="94">
        <f t="shared" si="9"/>
        <v>0</v>
      </c>
      <c r="C500" s="86"/>
      <c r="D500" s="86"/>
      <c r="E500" s="87"/>
    </row>
    <row r="501" spans="1:5" s="53" customFormat="1" ht="32.25" customHeight="1">
      <c r="A501" s="91" t="s">
        <v>492</v>
      </c>
      <c r="B501" s="92">
        <f t="shared" si="9"/>
        <v>0</v>
      </c>
      <c r="C501" s="90">
        <f>SUM(C502:C505)</f>
        <v>0</v>
      </c>
      <c r="D501" s="90">
        <f>SUM(D502:D505)</f>
        <v>0</v>
      </c>
      <c r="E501" s="82"/>
    </row>
    <row r="502" spans="1:5" ht="32.25" customHeight="1">
      <c r="A502" s="93" t="s">
        <v>493</v>
      </c>
      <c r="B502" s="94">
        <f t="shared" si="9"/>
        <v>0</v>
      </c>
      <c r="C502" s="86"/>
      <c r="D502" s="86"/>
      <c r="E502" s="87"/>
    </row>
    <row r="503" spans="1:5" ht="32.25" customHeight="1">
      <c r="A503" s="93" t="s">
        <v>494</v>
      </c>
      <c r="B503" s="94">
        <f t="shared" si="9"/>
        <v>0</v>
      </c>
      <c r="C503" s="86"/>
      <c r="D503" s="86"/>
      <c r="E503" s="87"/>
    </row>
    <row r="504" spans="1:5" ht="32.25" customHeight="1">
      <c r="A504" s="93" t="s">
        <v>495</v>
      </c>
      <c r="B504" s="94">
        <f t="shared" si="9"/>
        <v>0</v>
      </c>
      <c r="C504" s="86"/>
      <c r="D504" s="86"/>
      <c r="E504" s="87"/>
    </row>
    <row r="505" spans="1:5" ht="32.25" customHeight="1">
      <c r="A505" s="98" t="s">
        <v>496</v>
      </c>
      <c r="B505" s="99">
        <f t="shared" si="9"/>
        <v>0</v>
      </c>
      <c r="C505" s="100"/>
      <c r="D505" s="101"/>
      <c r="E505" s="87"/>
    </row>
    <row r="506" spans="1:5" s="54" customFormat="1" ht="32.25" customHeight="1">
      <c r="A506" s="102" t="s">
        <v>497</v>
      </c>
      <c r="B506" s="103">
        <f t="shared" si="9"/>
        <v>0</v>
      </c>
      <c r="C506" s="104">
        <f>C507+C509</f>
        <v>0</v>
      </c>
      <c r="D506" s="104">
        <f>D507+D509</f>
        <v>0</v>
      </c>
      <c r="E506" s="78"/>
    </row>
    <row r="507" spans="1:5" s="53" customFormat="1" ht="32.25" customHeight="1">
      <c r="A507" s="105" t="s">
        <v>498</v>
      </c>
      <c r="B507" s="106">
        <f t="shared" si="9"/>
        <v>0</v>
      </c>
      <c r="C507" s="107">
        <f>SUM(C508)</f>
        <v>0</v>
      </c>
      <c r="D507" s="107">
        <f>SUM(D508)</f>
        <v>0</v>
      </c>
      <c r="E507" s="82"/>
    </row>
    <row r="508" spans="1:5" ht="32.25" customHeight="1">
      <c r="A508" s="98" t="s">
        <v>499</v>
      </c>
      <c r="B508" s="99">
        <f t="shared" si="9"/>
        <v>0</v>
      </c>
      <c r="C508" s="100"/>
      <c r="D508" s="101"/>
      <c r="E508" s="87"/>
    </row>
    <row r="509" spans="1:5" s="53" customFormat="1" ht="32.25" customHeight="1">
      <c r="A509" s="105" t="s">
        <v>500</v>
      </c>
      <c r="B509" s="106">
        <f t="shared" si="9"/>
        <v>0</v>
      </c>
      <c r="C509" s="107">
        <f>SUM(C510)</f>
        <v>0</v>
      </c>
      <c r="D509" s="107">
        <f>SUM(D510)</f>
        <v>0</v>
      </c>
      <c r="E509" s="82"/>
    </row>
    <row r="510" spans="1:5" ht="32.25" customHeight="1">
      <c r="A510" s="98" t="s">
        <v>501</v>
      </c>
      <c r="B510" s="99">
        <f t="shared" si="9"/>
        <v>0</v>
      </c>
      <c r="C510" s="100"/>
      <c r="D510" s="101"/>
      <c r="E510" s="87"/>
    </row>
    <row r="511" spans="1:5" s="56" customFormat="1" ht="32.25" customHeight="1">
      <c r="A511" s="102" t="s">
        <v>502</v>
      </c>
      <c r="B511" s="103">
        <f t="shared" si="9"/>
        <v>1829.3999999999999</v>
      </c>
      <c r="C511" s="104">
        <f>C514+C516+C512</f>
        <v>0</v>
      </c>
      <c r="D511" s="104">
        <f>D514+D516+D512</f>
        <v>1829.3999999999999</v>
      </c>
      <c r="E511" s="78"/>
    </row>
    <row r="512" spans="1:5" s="56" customFormat="1" ht="32.25" customHeight="1">
      <c r="A512" s="105" t="s">
        <v>503</v>
      </c>
      <c r="B512" s="106">
        <f t="shared" si="9"/>
        <v>507.08</v>
      </c>
      <c r="C512" s="107"/>
      <c r="D512" s="107">
        <f aca="true" t="shared" si="10" ref="D512:D516">D513</f>
        <v>507.08</v>
      </c>
      <c r="E512" s="82"/>
    </row>
    <row r="513" spans="1:5" s="56" customFormat="1" ht="32.25" customHeight="1">
      <c r="A513" s="98" t="s">
        <v>504</v>
      </c>
      <c r="B513" s="99">
        <f t="shared" si="9"/>
        <v>507.08</v>
      </c>
      <c r="C513" s="100"/>
      <c r="D513" s="100">
        <v>507.08</v>
      </c>
      <c r="E513" s="87"/>
    </row>
    <row r="514" spans="1:5" s="56" customFormat="1" ht="32.25" customHeight="1">
      <c r="A514" s="105" t="s">
        <v>505</v>
      </c>
      <c r="B514" s="106">
        <f t="shared" si="9"/>
        <v>1310.32</v>
      </c>
      <c r="C514" s="107"/>
      <c r="D514" s="108">
        <f t="shared" si="10"/>
        <v>1310.32</v>
      </c>
      <c r="E514" s="82"/>
    </row>
    <row r="515" spans="1:5" s="56" customFormat="1" ht="32.25" customHeight="1">
      <c r="A515" s="98" t="s">
        <v>506</v>
      </c>
      <c r="B515" s="99">
        <f t="shared" si="9"/>
        <v>1310.32</v>
      </c>
      <c r="C515" s="100"/>
      <c r="D515" s="101">
        <v>1310.32</v>
      </c>
      <c r="E515" s="87"/>
    </row>
    <row r="516" spans="1:5" s="56" customFormat="1" ht="32.25" customHeight="1">
      <c r="A516" s="105" t="s">
        <v>507</v>
      </c>
      <c r="B516" s="106">
        <f t="shared" si="9"/>
        <v>12</v>
      </c>
      <c r="C516" s="107"/>
      <c r="D516" s="108">
        <f t="shared" si="10"/>
        <v>12</v>
      </c>
      <c r="E516" s="82"/>
    </row>
    <row r="517" spans="1:5" s="56" customFormat="1" ht="32.25" customHeight="1">
      <c r="A517" s="98" t="s">
        <v>304</v>
      </c>
      <c r="B517" s="99">
        <f t="shared" si="9"/>
        <v>12</v>
      </c>
      <c r="C517" s="100"/>
      <c r="D517" s="101">
        <v>12</v>
      </c>
      <c r="E517" s="87"/>
    </row>
    <row r="518" spans="1:5" s="54" customFormat="1" ht="32.25" customHeight="1">
      <c r="A518" s="102" t="s">
        <v>508</v>
      </c>
      <c r="B518" s="103">
        <f t="shared" si="9"/>
        <v>5000</v>
      </c>
      <c r="C518" s="104">
        <f>SUM(C519)</f>
        <v>0</v>
      </c>
      <c r="D518" s="104">
        <f>SUM(D519)</f>
        <v>5000</v>
      </c>
      <c r="E518" s="78"/>
    </row>
    <row r="519" spans="1:5" ht="32.25" customHeight="1">
      <c r="A519" s="98" t="s">
        <v>509</v>
      </c>
      <c r="B519" s="99">
        <f aca="true" t="shared" si="11" ref="B519:B552">C519+D519</f>
        <v>5000</v>
      </c>
      <c r="C519" s="100"/>
      <c r="D519" s="101">
        <v>5000</v>
      </c>
      <c r="E519" s="87"/>
    </row>
    <row r="520" spans="1:5" s="54" customFormat="1" ht="32.25" customHeight="1">
      <c r="A520" s="102" t="s">
        <v>510</v>
      </c>
      <c r="B520" s="103">
        <f t="shared" si="11"/>
        <v>0</v>
      </c>
      <c r="C520" s="104">
        <f>SUM(C521)</f>
        <v>0</v>
      </c>
      <c r="D520" s="104">
        <f>SUM(D521)</f>
        <v>0</v>
      </c>
      <c r="E520" s="78"/>
    </row>
    <row r="521" spans="1:5" s="53" customFormat="1" ht="32.25" customHeight="1">
      <c r="A521" s="105" t="s">
        <v>511</v>
      </c>
      <c r="B521" s="106">
        <f t="shared" si="11"/>
        <v>0</v>
      </c>
      <c r="C521" s="107">
        <f>SUM(C522:C523)</f>
        <v>0</v>
      </c>
      <c r="D521" s="107">
        <f>SUM(D522:D523)</f>
        <v>0</v>
      </c>
      <c r="E521" s="82"/>
    </row>
    <row r="522" spans="1:5" ht="32.25" customHeight="1">
      <c r="A522" s="98" t="s">
        <v>512</v>
      </c>
      <c r="B522" s="99">
        <f t="shared" si="11"/>
        <v>0</v>
      </c>
      <c r="C522" s="100"/>
      <c r="D522" s="101"/>
      <c r="E522" s="87"/>
    </row>
    <row r="523" spans="1:5" ht="32.25" customHeight="1">
      <c r="A523" s="98" t="s">
        <v>513</v>
      </c>
      <c r="B523" s="99">
        <f t="shared" si="11"/>
        <v>0</v>
      </c>
      <c r="C523" s="100"/>
      <c r="D523" s="101"/>
      <c r="E523" s="87"/>
    </row>
    <row r="524" ht="14.25">
      <c r="B524" s="109">
        <f t="shared" si="11"/>
        <v>0</v>
      </c>
    </row>
    <row r="525" ht="14.25">
      <c r="B525" s="109">
        <f t="shared" si="11"/>
        <v>0</v>
      </c>
    </row>
    <row r="526" ht="14.25">
      <c r="B526" s="109">
        <f t="shared" si="11"/>
        <v>0</v>
      </c>
    </row>
    <row r="527" ht="14.25">
      <c r="B527" s="109">
        <f t="shared" si="11"/>
        <v>0</v>
      </c>
    </row>
    <row r="528" ht="14.25">
      <c r="B528" s="109">
        <f t="shared" si="11"/>
        <v>0</v>
      </c>
    </row>
    <row r="529" ht="14.25">
      <c r="B529" s="57">
        <f t="shared" si="11"/>
        <v>0</v>
      </c>
    </row>
    <row r="530" ht="14.25">
      <c r="B530" s="57">
        <f t="shared" si="11"/>
        <v>0</v>
      </c>
    </row>
    <row r="531" ht="14.25">
      <c r="B531" s="57">
        <f t="shared" si="11"/>
        <v>0</v>
      </c>
    </row>
    <row r="532" ht="14.25">
      <c r="B532" s="57">
        <f t="shared" si="11"/>
        <v>0</v>
      </c>
    </row>
    <row r="533" ht="14.25">
      <c r="B533" s="57">
        <f t="shared" si="11"/>
        <v>0</v>
      </c>
    </row>
    <row r="534" ht="14.25">
      <c r="B534" s="57">
        <f t="shared" si="11"/>
        <v>0</v>
      </c>
    </row>
    <row r="535" ht="14.25">
      <c r="B535" s="57">
        <f t="shared" si="11"/>
        <v>0</v>
      </c>
    </row>
    <row r="536" ht="14.25">
      <c r="B536" s="57">
        <f t="shared" si="11"/>
        <v>0</v>
      </c>
    </row>
    <row r="537" ht="14.25">
      <c r="B537" s="57">
        <f t="shared" si="11"/>
        <v>0</v>
      </c>
    </row>
    <row r="538" ht="14.25">
      <c r="B538" s="57">
        <f t="shared" si="11"/>
        <v>0</v>
      </c>
    </row>
    <row r="539" ht="14.25">
      <c r="B539" s="57">
        <f t="shared" si="11"/>
        <v>0</v>
      </c>
    </row>
    <row r="540" ht="14.25">
      <c r="B540" s="57">
        <f t="shared" si="11"/>
        <v>0</v>
      </c>
    </row>
    <row r="541" ht="14.25">
      <c r="B541" s="57">
        <f t="shared" si="11"/>
        <v>0</v>
      </c>
    </row>
    <row r="542" ht="14.25">
      <c r="B542" s="57">
        <f t="shared" si="11"/>
        <v>0</v>
      </c>
    </row>
    <row r="543" ht="14.25">
      <c r="B543" s="57">
        <f t="shared" si="11"/>
        <v>0</v>
      </c>
    </row>
    <row r="544" ht="14.25">
      <c r="B544" s="57">
        <f t="shared" si="11"/>
        <v>0</v>
      </c>
    </row>
    <row r="545" ht="14.25">
      <c r="B545" s="57">
        <f t="shared" si="11"/>
        <v>0</v>
      </c>
    </row>
    <row r="546" ht="14.25">
      <c r="B546" s="57">
        <f t="shared" si="11"/>
        <v>0</v>
      </c>
    </row>
    <row r="547" ht="14.25">
      <c r="B547" s="57">
        <f t="shared" si="11"/>
        <v>0</v>
      </c>
    </row>
    <row r="548" ht="14.25">
      <c r="B548" s="57">
        <f t="shared" si="11"/>
        <v>0</v>
      </c>
    </row>
    <row r="549" ht="14.25">
      <c r="B549" s="57">
        <f t="shared" si="11"/>
        <v>0</v>
      </c>
    </row>
    <row r="550" ht="14.25">
      <c r="B550" s="57">
        <f t="shared" si="11"/>
        <v>0</v>
      </c>
    </row>
    <row r="551" ht="14.25">
      <c r="B551" s="57">
        <f t="shared" si="11"/>
        <v>0</v>
      </c>
    </row>
    <row r="552" ht="14.25">
      <c r="B552" s="57">
        <f t="shared" si="11"/>
        <v>0</v>
      </c>
    </row>
  </sheetData>
  <sheetProtection/>
  <mergeCells count="5">
    <mergeCell ref="A1:E1"/>
    <mergeCell ref="A2:E2"/>
    <mergeCell ref="B4:D4"/>
    <mergeCell ref="A4:A5"/>
    <mergeCell ref="E4:E5"/>
  </mergeCells>
  <printOptions horizontalCentered="1"/>
  <pageMargins left="0.59" right="0.59" top="0.59" bottom="0.59" header="0.59" footer="0.59"/>
  <pageSetup horizontalDpi="600" verticalDpi="600" orientation="portrait" pageOrder="overThenDown" paperSize="9" scale="58"/>
  <rowBreaks count="1" manualBreakCount="1">
    <brk id="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1"/>
  <sheetViews>
    <sheetView workbookViewId="0" topLeftCell="A1">
      <selection activeCell="C61" sqref="C61"/>
    </sheetView>
  </sheetViews>
  <sheetFormatPr defaultColWidth="9.16015625" defaultRowHeight="12.75" customHeight="1"/>
  <cols>
    <col min="1" max="1" width="50" style="33" customWidth="1"/>
    <col min="2" max="4" width="19.33203125" style="33" customWidth="1"/>
    <col min="5" max="5" width="28.66015625" style="33" customWidth="1"/>
    <col min="6" max="243" width="7.66015625" style="33" customWidth="1"/>
    <col min="244" max="16384" width="9.16015625" style="33" customWidth="1"/>
  </cols>
  <sheetData>
    <row r="1" ht="33.75" customHeight="1">
      <c r="A1" s="2" t="s">
        <v>514</v>
      </c>
    </row>
    <row r="2" spans="1:243" ht="39.75" customHeight="1">
      <c r="A2" s="34" t="s">
        <v>515</v>
      </c>
      <c r="B2" s="34"/>
      <c r="C2" s="34"/>
      <c r="D2" s="34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5" customHeight="1">
      <c r="A3" s="36"/>
      <c r="B3" s="36"/>
      <c r="C3" s="36"/>
      <c r="D3" s="36"/>
      <c r="E3" s="36" t="s">
        <v>2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24" customHeight="1">
      <c r="A4" s="37" t="s">
        <v>516</v>
      </c>
      <c r="B4" s="38" t="s">
        <v>517</v>
      </c>
      <c r="C4" s="38"/>
      <c r="D4" s="38"/>
      <c r="E4" s="39" t="s">
        <v>518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</row>
    <row r="5" spans="1:243" ht="24" customHeight="1">
      <c r="A5" s="37"/>
      <c r="B5" s="37" t="s">
        <v>519</v>
      </c>
      <c r="C5" s="37" t="s">
        <v>520</v>
      </c>
      <c r="D5" s="37" t="s">
        <v>521</v>
      </c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</row>
    <row r="6" spans="1:243" ht="24" customHeight="1">
      <c r="A6" s="41" t="s">
        <v>522</v>
      </c>
      <c r="B6" s="42">
        <f>B7+B21+B49</f>
        <v>17253.24</v>
      </c>
      <c r="C6" s="42">
        <f>C7+C21+C49</f>
        <v>12249.570000000002</v>
      </c>
      <c r="D6" s="42">
        <f>D7+D21+D49</f>
        <v>5003.67</v>
      </c>
      <c r="E6" s="43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24" customHeight="1">
      <c r="A7" s="44" t="s">
        <v>523</v>
      </c>
      <c r="B7" s="45">
        <f>SUM(C7:D7)</f>
        <v>11993.580000000002</v>
      </c>
      <c r="C7" s="45">
        <f>SUM(C8:C20)</f>
        <v>11993.580000000002</v>
      </c>
      <c r="D7" s="45">
        <f>SUM(D8:D20)</f>
        <v>0</v>
      </c>
      <c r="E7" s="46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</row>
    <row r="8" spans="1:243" ht="24" customHeight="1">
      <c r="A8" s="48" t="s">
        <v>524</v>
      </c>
      <c r="B8" s="42">
        <f>SUM(C8:D8)</f>
        <v>1860.07</v>
      </c>
      <c r="C8" s="42">
        <v>1860.07</v>
      </c>
      <c r="D8" s="42"/>
      <c r="E8" s="4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</row>
    <row r="9" spans="1:243" ht="24" customHeight="1">
      <c r="A9" s="48" t="s">
        <v>525</v>
      </c>
      <c r="B9" s="42">
        <f aca="true" t="shared" si="0" ref="B9:B26">SUM(C9:D9)</f>
        <v>1116.81</v>
      </c>
      <c r="C9" s="42">
        <v>1116.81</v>
      </c>
      <c r="D9" s="42"/>
      <c r="E9" s="4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</row>
    <row r="10" spans="1:243" ht="24" customHeight="1">
      <c r="A10" s="48" t="s">
        <v>526</v>
      </c>
      <c r="B10" s="42">
        <f t="shared" si="0"/>
        <v>20.51</v>
      </c>
      <c r="C10" s="42">
        <v>20.51</v>
      </c>
      <c r="D10" s="42"/>
      <c r="E10" s="4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</row>
    <row r="11" spans="1:243" ht="24" customHeight="1">
      <c r="A11" s="48" t="s">
        <v>527</v>
      </c>
      <c r="B11" s="42">
        <f t="shared" si="0"/>
        <v>0</v>
      </c>
      <c r="C11" s="42"/>
      <c r="D11" s="42"/>
      <c r="E11" s="4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</row>
    <row r="12" spans="1:243" ht="24" customHeight="1">
      <c r="A12" s="48" t="s">
        <v>528</v>
      </c>
      <c r="B12" s="42">
        <f t="shared" si="0"/>
        <v>2241.29</v>
      </c>
      <c r="C12" s="42">
        <v>2241.29</v>
      </c>
      <c r="D12" s="42"/>
      <c r="E12" s="43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</row>
    <row r="13" spans="1:243" ht="24" customHeight="1">
      <c r="A13" s="48" t="s">
        <v>529</v>
      </c>
      <c r="B13" s="42">
        <f t="shared" si="0"/>
        <v>694.51</v>
      </c>
      <c r="C13" s="42">
        <v>694.51</v>
      </c>
      <c r="D13" s="42"/>
      <c r="E13" s="4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</row>
    <row r="14" spans="1:243" ht="24" customHeight="1">
      <c r="A14" s="48" t="s">
        <v>530</v>
      </c>
      <c r="B14" s="42">
        <f t="shared" si="0"/>
        <v>347.27</v>
      </c>
      <c r="C14" s="42">
        <v>347.27</v>
      </c>
      <c r="D14" s="42"/>
      <c r="E14" s="4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</row>
    <row r="15" spans="1:243" ht="24" customHeight="1">
      <c r="A15" s="48" t="s">
        <v>531</v>
      </c>
      <c r="B15" s="42">
        <f t="shared" si="0"/>
        <v>455.78</v>
      </c>
      <c r="C15" s="42">
        <v>455.78</v>
      </c>
      <c r="D15" s="42"/>
      <c r="E15" s="4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</row>
    <row r="16" spans="1:243" ht="24" customHeight="1">
      <c r="A16" s="48" t="s">
        <v>532</v>
      </c>
      <c r="B16" s="42">
        <f t="shared" si="0"/>
        <v>23.89</v>
      </c>
      <c r="C16" s="42">
        <v>23.89</v>
      </c>
      <c r="D16" s="42"/>
      <c r="E16" s="4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</row>
    <row r="17" spans="1:243" ht="24" customHeight="1">
      <c r="A17" s="48" t="s">
        <v>533</v>
      </c>
      <c r="B17" s="42">
        <f t="shared" si="0"/>
        <v>27.4</v>
      </c>
      <c r="C17" s="42">
        <v>27.4</v>
      </c>
      <c r="D17" s="42"/>
      <c r="E17" s="4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</row>
    <row r="18" spans="1:243" ht="24" customHeight="1">
      <c r="A18" s="48" t="s">
        <v>534</v>
      </c>
      <c r="B18" s="42">
        <f t="shared" si="0"/>
        <v>2816.3</v>
      </c>
      <c r="C18" s="42">
        <v>2816.3</v>
      </c>
      <c r="D18" s="42"/>
      <c r="E18" s="4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</row>
    <row r="19" spans="1:243" ht="24" customHeight="1">
      <c r="A19" s="48" t="s">
        <v>535</v>
      </c>
      <c r="B19" s="42">
        <f t="shared" si="0"/>
        <v>38.42</v>
      </c>
      <c r="C19" s="42">
        <v>38.42</v>
      </c>
      <c r="D19" s="42"/>
      <c r="E19" s="4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</row>
    <row r="20" spans="1:243" ht="24" customHeight="1">
      <c r="A20" s="48" t="s">
        <v>536</v>
      </c>
      <c r="B20" s="42">
        <f t="shared" si="0"/>
        <v>2351.33</v>
      </c>
      <c r="C20" s="42">
        <v>2351.33</v>
      </c>
      <c r="D20" s="42"/>
      <c r="E20" s="43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</row>
    <row r="21" spans="1:243" ht="24" customHeight="1">
      <c r="A21" s="44" t="s">
        <v>537</v>
      </c>
      <c r="B21" s="45">
        <f t="shared" si="0"/>
        <v>5003.67</v>
      </c>
      <c r="C21" s="45"/>
      <c r="D21" s="45">
        <f>SUM(D22:D48)</f>
        <v>5003.67</v>
      </c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</row>
    <row r="22" spans="1:243" ht="24" customHeight="1">
      <c r="A22" s="48" t="s">
        <v>538</v>
      </c>
      <c r="B22" s="42">
        <f t="shared" si="0"/>
        <v>310.74</v>
      </c>
      <c r="C22" s="42"/>
      <c r="D22" s="42">
        <v>310.74</v>
      </c>
      <c r="E22" s="43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</row>
    <row r="23" spans="1:243" ht="24" customHeight="1">
      <c r="A23" s="48" t="s">
        <v>539</v>
      </c>
      <c r="B23" s="42">
        <f t="shared" si="0"/>
        <v>0</v>
      </c>
      <c r="C23" s="42"/>
      <c r="D23" s="42"/>
      <c r="E23" s="43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</row>
    <row r="24" spans="1:243" ht="24" customHeight="1">
      <c r="A24" s="48" t="s">
        <v>540</v>
      </c>
      <c r="B24" s="42">
        <f t="shared" si="0"/>
        <v>0</v>
      </c>
      <c r="C24" s="42"/>
      <c r="D24" s="42"/>
      <c r="E24" s="43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</row>
    <row r="25" spans="1:243" ht="24" customHeight="1">
      <c r="A25" s="48" t="s">
        <v>541</v>
      </c>
      <c r="B25" s="42">
        <f t="shared" si="0"/>
        <v>0</v>
      </c>
      <c r="C25" s="42"/>
      <c r="D25" s="42"/>
      <c r="E25" s="43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</row>
    <row r="26" spans="1:243" ht="24" customHeight="1">
      <c r="A26" s="48" t="s">
        <v>542</v>
      </c>
      <c r="B26" s="42">
        <f t="shared" si="0"/>
        <v>32.4</v>
      </c>
      <c r="C26" s="42"/>
      <c r="D26" s="42">
        <v>32.4</v>
      </c>
      <c r="E26" s="43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</row>
    <row r="27" spans="1:243" ht="24" customHeight="1">
      <c r="A27" s="48" t="s">
        <v>543</v>
      </c>
      <c r="B27" s="42">
        <f aca="true" t="shared" si="1" ref="B27:B33">SUM(C27:D27)</f>
        <v>88.02</v>
      </c>
      <c r="C27" s="42"/>
      <c r="D27" s="42">
        <v>88.02</v>
      </c>
      <c r="E27" s="43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</row>
    <row r="28" spans="1:243" ht="24" customHeight="1">
      <c r="A28" s="48" t="s">
        <v>544</v>
      </c>
      <c r="B28" s="42">
        <f t="shared" si="1"/>
        <v>26.8</v>
      </c>
      <c r="C28" s="42"/>
      <c r="D28" s="42">
        <v>26.8</v>
      </c>
      <c r="E28" s="43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</row>
    <row r="29" spans="1:243" ht="24" customHeight="1">
      <c r="A29" s="48" t="s">
        <v>545</v>
      </c>
      <c r="B29" s="42">
        <f t="shared" si="1"/>
        <v>23.68</v>
      </c>
      <c r="C29" s="42"/>
      <c r="D29" s="42">
        <v>23.68</v>
      </c>
      <c r="E29" s="43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</row>
    <row r="30" spans="1:243" ht="24" customHeight="1">
      <c r="A30" s="48" t="s">
        <v>546</v>
      </c>
      <c r="B30" s="42">
        <f t="shared" si="1"/>
        <v>0</v>
      </c>
      <c r="C30" s="42"/>
      <c r="D30" s="42">
        <v>0</v>
      </c>
      <c r="E30" s="43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</row>
    <row r="31" spans="1:243" ht="24" customHeight="1">
      <c r="A31" s="48" t="s">
        <v>547</v>
      </c>
      <c r="B31" s="42">
        <f t="shared" si="1"/>
        <v>9.6</v>
      </c>
      <c r="C31" s="42"/>
      <c r="D31" s="42">
        <v>9.6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</row>
    <row r="32" spans="1:243" ht="24" customHeight="1">
      <c r="A32" s="48" t="s">
        <v>548</v>
      </c>
      <c r="B32" s="42">
        <f t="shared" si="1"/>
        <v>0</v>
      </c>
      <c r="C32" s="42"/>
      <c r="D32" s="42"/>
      <c r="E32" s="43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</row>
    <row r="33" spans="1:243" ht="24" customHeight="1">
      <c r="A33" s="48" t="s">
        <v>549</v>
      </c>
      <c r="B33" s="42">
        <f t="shared" si="1"/>
        <v>91.98</v>
      </c>
      <c r="C33" s="42"/>
      <c r="D33" s="42">
        <v>91.98</v>
      </c>
      <c r="E33" s="43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</row>
    <row r="34" spans="1:243" ht="24" customHeight="1">
      <c r="A34" s="48" t="s">
        <v>550</v>
      </c>
      <c r="B34" s="42">
        <f aca="true" t="shared" si="2" ref="B34:B51">SUM(C34:D34)</f>
        <v>0</v>
      </c>
      <c r="C34" s="42"/>
      <c r="D34" s="42"/>
      <c r="E34" s="43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</row>
    <row r="35" spans="1:243" ht="24" customHeight="1">
      <c r="A35" s="48" t="s">
        <v>551</v>
      </c>
      <c r="B35" s="42">
        <f t="shared" si="2"/>
        <v>0</v>
      </c>
      <c r="C35" s="42"/>
      <c r="D35" s="42"/>
      <c r="E35" s="43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</row>
    <row r="36" spans="1:243" ht="24" customHeight="1">
      <c r="A36" s="48" t="s">
        <v>552</v>
      </c>
      <c r="B36" s="42">
        <f t="shared" si="2"/>
        <v>95.54</v>
      </c>
      <c r="C36" s="42"/>
      <c r="D36" s="42">
        <v>95.54</v>
      </c>
      <c r="E36" s="43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</row>
    <row r="37" spans="1:243" ht="24" customHeight="1">
      <c r="A37" s="48" t="s">
        <v>553</v>
      </c>
      <c r="B37" s="42">
        <f t="shared" si="2"/>
        <v>1.41</v>
      </c>
      <c r="C37" s="42"/>
      <c r="D37" s="42">
        <v>1.41</v>
      </c>
      <c r="E37" s="43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</row>
    <row r="38" spans="1:243" ht="24" customHeight="1">
      <c r="A38" s="48" t="s">
        <v>554</v>
      </c>
      <c r="B38" s="42">
        <f t="shared" si="2"/>
        <v>0</v>
      </c>
      <c r="C38" s="42"/>
      <c r="D38" s="42"/>
      <c r="E38" s="43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</row>
    <row r="39" spans="1:243" ht="24" customHeight="1">
      <c r="A39" s="48" t="s">
        <v>555</v>
      </c>
      <c r="B39" s="42">
        <f t="shared" si="2"/>
        <v>0</v>
      </c>
      <c r="C39" s="42"/>
      <c r="D39" s="42"/>
      <c r="E39" s="43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</row>
    <row r="40" spans="1:243" ht="24" customHeight="1">
      <c r="A40" s="48" t="s">
        <v>556</v>
      </c>
      <c r="B40" s="42">
        <f t="shared" si="2"/>
        <v>0</v>
      </c>
      <c r="C40" s="42"/>
      <c r="D40" s="42"/>
      <c r="E40" s="43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</row>
    <row r="41" spans="1:243" ht="24" customHeight="1">
      <c r="A41" s="48" t="s">
        <v>557</v>
      </c>
      <c r="B41" s="42">
        <f t="shared" si="2"/>
        <v>2568.47</v>
      </c>
      <c r="C41" s="42"/>
      <c r="D41" s="42">
        <v>2568.47</v>
      </c>
      <c r="E41" s="43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</row>
    <row r="42" spans="1:243" ht="24" customHeight="1">
      <c r="A42" s="48" t="s">
        <v>558</v>
      </c>
      <c r="B42" s="42">
        <f t="shared" si="2"/>
        <v>0</v>
      </c>
      <c r="C42" s="42"/>
      <c r="D42" s="42"/>
      <c r="E42" s="43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</row>
    <row r="43" spans="1:243" ht="24" customHeight="1">
      <c r="A43" s="48" t="s">
        <v>559</v>
      </c>
      <c r="B43" s="42">
        <f t="shared" si="2"/>
        <v>179.35</v>
      </c>
      <c r="C43" s="42"/>
      <c r="D43" s="42">
        <v>179.35</v>
      </c>
      <c r="E43" s="43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</row>
    <row r="44" spans="1:243" ht="24" customHeight="1">
      <c r="A44" s="48" t="s">
        <v>560</v>
      </c>
      <c r="B44" s="42">
        <f t="shared" si="2"/>
        <v>77.6</v>
      </c>
      <c r="C44" s="42"/>
      <c r="D44" s="42">
        <v>77.6</v>
      </c>
      <c r="E44" s="43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</row>
    <row r="45" spans="1:243" ht="24" customHeight="1">
      <c r="A45" s="48" t="s">
        <v>561</v>
      </c>
      <c r="B45" s="42">
        <f t="shared" si="2"/>
        <v>6.46</v>
      </c>
      <c r="C45" s="42"/>
      <c r="D45" s="42">
        <v>6.46</v>
      </c>
      <c r="E45" s="43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</row>
    <row r="46" spans="1:243" ht="24" customHeight="1">
      <c r="A46" s="48" t="s">
        <v>562</v>
      </c>
      <c r="B46" s="42">
        <f t="shared" si="2"/>
        <v>133.31</v>
      </c>
      <c r="C46" s="42"/>
      <c r="D46" s="42">
        <v>133.31</v>
      </c>
      <c r="E46" s="43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</row>
    <row r="47" spans="1:243" ht="24" customHeight="1">
      <c r="A47" s="48" t="s">
        <v>563</v>
      </c>
      <c r="B47" s="42">
        <f t="shared" si="2"/>
        <v>0</v>
      </c>
      <c r="C47" s="42"/>
      <c r="D47" s="42"/>
      <c r="E47" s="43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</row>
    <row r="48" spans="1:243" ht="24" customHeight="1">
      <c r="A48" s="48" t="s">
        <v>564</v>
      </c>
      <c r="B48" s="42">
        <f t="shared" si="2"/>
        <v>1358.31</v>
      </c>
      <c r="C48" s="42"/>
      <c r="D48" s="42">
        <v>1358.31</v>
      </c>
      <c r="E48" s="43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</row>
    <row r="49" spans="1:243" ht="24" customHeight="1">
      <c r="A49" s="44" t="s">
        <v>565</v>
      </c>
      <c r="B49" s="49">
        <f t="shared" si="2"/>
        <v>255.99</v>
      </c>
      <c r="C49" s="49">
        <f>SUM(C50:C60)</f>
        <v>255.99</v>
      </c>
      <c r="D49" s="49"/>
      <c r="E49" s="46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</row>
    <row r="50" spans="1:243" ht="24" customHeight="1">
      <c r="A50" s="48" t="s">
        <v>566</v>
      </c>
      <c r="B50" s="42">
        <f t="shared" si="2"/>
        <v>25.89</v>
      </c>
      <c r="C50" s="42">
        <v>25.89</v>
      </c>
      <c r="D50" s="42"/>
      <c r="E50" s="43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</row>
    <row r="51" spans="1:243" ht="24" customHeight="1">
      <c r="A51" s="48" t="s">
        <v>567</v>
      </c>
      <c r="B51" s="42">
        <f t="shared" si="2"/>
        <v>83.98</v>
      </c>
      <c r="C51" s="42">
        <v>83.98</v>
      </c>
      <c r="D51" s="42"/>
      <c r="E51" s="43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</row>
    <row r="52" spans="1:243" ht="24" customHeight="1">
      <c r="A52" s="48" t="s">
        <v>568</v>
      </c>
      <c r="B52" s="42">
        <f aca="true" t="shared" si="3" ref="B52:B60">SUM(C52:D52)</f>
        <v>0.4</v>
      </c>
      <c r="C52" s="42">
        <v>0.4</v>
      </c>
      <c r="D52" s="42"/>
      <c r="E52" s="43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</row>
    <row r="53" spans="1:243" ht="24" customHeight="1">
      <c r="A53" s="48" t="s">
        <v>569</v>
      </c>
      <c r="B53" s="42">
        <f t="shared" si="3"/>
        <v>0</v>
      </c>
      <c r="C53" s="42"/>
      <c r="D53" s="42"/>
      <c r="E53" s="43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</row>
    <row r="54" spans="1:243" ht="24" customHeight="1">
      <c r="A54" s="48" t="s">
        <v>570</v>
      </c>
      <c r="B54" s="42">
        <f t="shared" si="3"/>
        <v>12.7</v>
      </c>
      <c r="C54" s="42">
        <v>12.7</v>
      </c>
      <c r="D54" s="42"/>
      <c r="E54" s="43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</row>
    <row r="55" spans="1:243" ht="24" customHeight="1">
      <c r="A55" s="48" t="s">
        <v>571</v>
      </c>
      <c r="B55" s="42">
        <f t="shared" si="3"/>
        <v>0</v>
      </c>
      <c r="C55" s="42"/>
      <c r="D55" s="42"/>
      <c r="E55" s="43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</row>
    <row r="56" spans="1:243" ht="24" customHeight="1">
      <c r="A56" s="48" t="s">
        <v>572</v>
      </c>
      <c r="B56" s="42">
        <f t="shared" si="3"/>
        <v>15.71</v>
      </c>
      <c r="C56" s="42">
        <v>15.71</v>
      </c>
      <c r="D56" s="42"/>
      <c r="E56" s="43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</row>
    <row r="57" spans="1:243" ht="24" customHeight="1">
      <c r="A57" s="48" t="s">
        <v>573</v>
      </c>
      <c r="B57" s="42">
        <f t="shared" si="3"/>
        <v>0</v>
      </c>
      <c r="C57" s="42"/>
      <c r="D57" s="42"/>
      <c r="E57" s="43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</row>
    <row r="58" spans="1:243" ht="24" customHeight="1">
      <c r="A58" s="48" t="s">
        <v>574</v>
      </c>
      <c r="B58" s="42">
        <f t="shared" si="3"/>
        <v>0</v>
      </c>
      <c r="C58" s="42"/>
      <c r="D58" s="42"/>
      <c r="E58" s="43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</row>
    <row r="59" spans="1:243" ht="24" customHeight="1">
      <c r="A59" s="48" t="s">
        <v>575</v>
      </c>
      <c r="B59" s="42">
        <f t="shared" si="3"/>
        <v>0</v>
      </c>
      <c r="C59" s="42"/>
      <c r="D59" s="42"/>
      <c r="E59" s="43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</row>
    <row r="60" spans="1:243" ht="24" customHeight="1">
      <c r="A60" s="48" t="s">
        <v>576</v>
      </c>
      <c r="B60" s="42">
        <f t="shared" si="3"/>
        <v>117.31</v>
      </c>
      <c r="C60" s="42">
        <v>117.31</v>
      </c>
      <c r="D60" s="42"/>
      <c r="E60" s="43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</row>
    <row r="61" ht="29.25" customHeight="1">
      <c r="A61" s="50"/>
    </row>
  </sheetData>
  <sheetProtection/>
  <mergeCells count="2">
    <mergeCell ref="A4:A5"/>
    <mergeCell ref="E4:E5"/>
  </mergeCells>
  <printOptions/>
  <pageMargins left="0.23999999999999996" right="0.23999999999999996" top="0.75" bottom="0.75" header="0.31" footer="0.31"/>
  <pageSetup fitToHeight="1" fitToWidth="1" horizontalDpi="600" verticalDpi="600" orientation="portrait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zoomScaleSheetLayoutView="100" workbookViewId="0" topLeftCell="A1">
      <selection activeCell="B6" sqref="B6:B9"/>
    </sheetView>
  </sheetViews>
  <sheetFormatPr defaultColWidth="9.16015625" defaultRowHeight="27.75" customHeight="1"/>
  <cols>
    <col min="1" max="1" width="55.33203125" style="16" customWidth="1"/>
    <col min="2" max="4" width="19.33203125" style="16" customWidth="1"/>
    <col min="5" max="5" width="28.66015625" style="16" customWidth="1"/>
    <col min="6" max="243" width="7.66015625" style="16" customWidth="1"/>
  </cols>
  <sheetData>
    <row r="1" ht="27.75" customHeight="1">
      <c r="A1" s="2" t="s">
        <v>577</v>
      </c>
    </row>
    <row r="2" spans="1:5" s="13" customFormat="1" ht="34.5" customHeight="1">
      <c r="A2" s="17" t="s">
        <v>578</v>
      </c>
      <c r="B2" s="17"/>
      <c r="C2" s="17"/>
      <c r="D2" s="17"/>
      <c r="E2" s="17"/>
    </row>
    <row r="3" s="14" customFormat="1" ht="30.75" customHeight="1">
      <c r="E3" s="14" t="s">
        <v>2</v>
      </c>
    </row>
    <row r="4" spans="1:243" s="15" customFormat="1" ht="39.75" customHeight="1">
      <c r="A4" s="18" t="s">
        <v>516</v>
      </c>
      <c r="B4" s="19" t="s">
        <v>517</v>
      </c>
      <c r="C4" s="19"/>
      <c r="D4" s="19"/>
      <c r="E4" s="20" t="s">
        <v>518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18" t="s">
        <v>519</v>
      </c>
      <c r="C5" s="18" t="s">
        <v>60</v>
      </c>
      <c r="D5" s="18" t="s">
        <v>61</v>
      </c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s="15" customFormat="1" ht="34.5" customHeight="1">
      <c r="A6" s="23" t="s">
        <v>522</v>
      </c>
      <c r="B6" s="24">
        <f>C6+D6</f>
        <v>35.85</v>
      </c>
      <c r="C6" s="25"/>
      <c r="D6" s="25">
        <v>35.85</v>
      </c>
      <c r="E6" s="26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5" ht="34.5" customHeight="1">
      <c r="A7" s="27" t="s">
        <v>579</v>
      </c>
      <c r="B7" s="24">
        <f>C7+D7</f>
        <v>35.85</v>
      </c>
      <c r="C7" s="25"/>
      <c r="D7" s="25">
        <v>35.85</v>
      </c>
      <c r="E7" s="26"/>
    </row>
    <row r="8" spans="1:5" ht="34.5" customHeight="1">
      <c r="A8" s="28" t="s">
        <v>580</v>
      </c>
      <c r="B8" s="24">
        <f>C8+D8</f>
        <v>35.85</v>
      </c>
      <c r="C8" s="25"/>
      <c r="D8" s="25">
        <v>35.85</v>
      </c>
      <c r="E8" s="26"/>
    </row>
    <row r="9" spans="1:5" ht="34.5" customHeight="1">
      <c r="A9" s="29" t="s">
        <v>581</v>
      </c>
      <c r="B9" s="24">
        <f>C9+D9</f>
        <v>35.85</v>
      </c>
      <c r="C9" s="25"/>
      <c r="D9" s="25">
        <v>35.85</v>
      </c>
      <c r="E9" s="26"/>
    </row>
    <row r="10" spans="1:256" s="16" customFormat="1" ht="34.5" customHeight="1">
      <c r="A10" s="30"/>
      <c r="B10" s="30"/>
      <c r="C10" s="30"/>
      <c r="D10" s="30"/>
      <c r="E10" s="30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ht="27.75" customHeight="1">
      <c r="A11" s="31" t="s">
        <v>582</v>
      </c>
    </row>
  </sheetData>
  <sheetProtection/>
  <mergeCells count="3">
    <mergeCell ref="A10:E10"/>
    <mergeCell ref="A4:A5"/>
    <mergeCell ref="E4:E5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5" zoomScaleNormal="115" zoomScaleSheetLayoutView="115" workbookViewId="0" topLeftCell="A1">
      <selection activeCell="F12" sqref="F12"/>
    </sheetView>
  </sheetViews>
  <sheetFormatPr defaultColWidth="12" defaultRowHeight="11.25"/>
  <cols>
    <col min="1" max="1" width="21.83203125" style="1" customWidth="1"/>
    <col min="2" max="6" width="18" style="1" customWidth="1"/>
    <col min="7" max="16384" width="12" style="1" customWidth="1"/>
  </cols>
  <sheetData>
    <row r="1" spans="1:6" ht="44.25" customHeight="1">
      <c r="A1" s="2" t="s">
        <v>583</v>
      </c>
      <c r="B1" s="3"/>
      <c r="C1" s="3"/>
      <c r="D1" s="3"/>
      <c r="E1" s="3"/>
      <c r="F1" s="3"/>
    </row>
    <row r="2" spans="1:6" ht="42" customHeight="1">
      <c r="A2" s="4" t="s">
        <v>584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2</v>
      </c>
    </row>
    <row r="5" spans="1:9" ht="64.5" customHeight="1">
      <c r="A5" s="7" t="s">
        <v>585</v>
      </c>
      <c r="B5" s="8" t="s">
        <v>586</v>
      </c>
      <c r="C5" s="7" t="s">
        <v>587</v>
      </c>
      <c r="D5" s="7"/>
      <c r="E5" s="7"/>
      <c r="F5" s="7" t="s">
        <v>588</v>
      </c>
      <c r="H5" s="9"/>
      <c r="I5" s="9"/>
    </row>
    <row r="6" spans="1:9" ht="64.5" customHeight="1">
      <c r="A6" s="7"/>
      <c r="B6" s="8"/>
      <c r="C6" s="7" t="s">
        <v>589</v>
      </c>
      <c r="D6" s="8" t="s">
        <v>590</v>
      </c>
      <c r="E6" s="8" t="s">
        <v>591</v>
      </c>
      <c r="F6" s="7"/>
      <c r="H6" s="10"/>
      <c r="I6" s="9"/>
    </row>
    <row r="7" spans="1:9" ht="64.5" customHeight="1">
      <c r="A7" s="11">
        <f>C7+F7</f>
        <v>7.87</v>
      </c>
      <c r="B7" s="11"/>
      <c r="C7" s="11">
        <f>D7+E7</f>
        <v>6.46</v>
      </c>
      <c r="D7" s="11">
        <v>6.46</v>
      </c>
      <c r="E7" s="11"/>
      <c r="F7" s="11">
        <v>1.41</v>
      </c>
      <c r="H7" s="9"/>
      <c r="I7" s="9"/>
    </row>
    <row r="8" spans="1:6" ht="51" customHeight="1">
      <c r="A8" s="12" t="s">
        <v>592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于妈</cp:lastModifiedBy>
  <cp:lastPrinted>2019-01-21T09:16:15Z</cp:lastPrinted>
  <dcterms:created xsi:type="dcterms:W3CDTF">2016-02-18T02:32:40Z</dcterms:created>
  <dcterms:modified xsi:type="dcterms:W3CDTF">2020-01-03T08:23:49Z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2052-11.1.0.10495</vt:lpwstr>
  </property>
  <property fmtid="{D5CDD505-2E9C-101B-9397-08002B2CF9AE}" pid="5" name="I">
    <vt:lpwstr>AB1AA67717B44151A0048555799B360A</vt:lpwstr>
  </property>
</Properties>
</file>