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eafdadb5d493c8a1/职业技能培训/补贴发放/2025/2025.11/学徒制结算款公示材料/"/>
    </mc:Choice>
  </mc:AlternateContent>
  <xr:revisionPtr revIDLastSave="443" documentId="13_ncr:1_{3CE2F069-D6B8-4763-8F9E-215459CD6463}" xr6:coauthVersionLast="47" xr6:coauthVersionMax="47" xr10:uidLastSave="{3996F68C-37E1-4D31-9975-F91F5CB766E3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Sheet1!$A$3:$Y$17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1" l="1"/>
  <c r="S4" i="1"/>
  <c r="M4" i="1"/>
  <c r="I4" i="1"/>
  <c r="H4" i="1"/>
  <c r="X17" i="1"/>
  <c r="Y17" i="1" s="1"/>
  <c r="V17" i="1"/>
  <c r="X16" i="1"/>
  <c r="Y16" i="1" s="1"/>
  <c r="V16" i="1"/>
  <c r="X15" i="1"/>
  <c r="Y15" i="1" s="1"/>
  <c r="V15" i="1"/>
  <c r="X14" i="1" l="1"/>
  <c r="Y14" i="1" s="1"/>
  <c r="V14" i="1"/>
  <c r="X13" i="1"/>
  <c r="Y13" i="1" s="1"/>
  <c r="V13" i="1"/>
  <c r="X12" i="1"/>
  <c r="Y12" i="1" s="1"/>
  <c r="V12" i="1"/>
  <c r="X11" i="1"/>
  <c r="V11" i="1"/>
  <c r="O11" i="1"/>
  <c r="Q11" i="1" s="1"/>
  <c r="X10" i="1"/>
  <c r="V10" i="1"/>
  <c r="O10" i="1"/>
  <c r="Q10" i="1" s="1"/>
  <c r="X9" i="1"/>
  <c r="V9" i="1"/>
  <c r="O9" i="1"/>
  <c r="Q9" i="1" s="1"/>
  <c r="Y11" i="1" l="1"/>
  <c r="Y9" i="1"/>
  <c r="Y10" i="1"/>
  <c r="X8" i="1" l="1"/>
  <c r="Y8" i="1" s="1"/>
  <c r="V8" i="1"/>
  <c r="X7" i="1"/>
  <c r="Y7" i="1" s="1"/>
  <c r="V7" i="1"/>
  <c r="X6" i="1"/>
  <c r="V6" i="1"/>
  <c r="O6" i="1"/>
  <c r="Q6" i="1" s="1"/>
  <c r="X5" i="1"/>
  <c r="O5" i="1"/>
  <c r="Q5" i="1" s="1"/>
  <c r="Q4" i="1" l="1"/>
  <c r="X4" i="1"/>
  <c r="Y6" i="1"/>
  <c r="V5" i="1"/>
  <c r="Y5" i="1"/>
  <c r="Y4" i="1" l="1"/>
</calcChain>
</file>

<file path=xl/sharedStrings.xml><?xml version="1.0" encoding="utf-8"?>
<sst xmlns="http://schemas.openxmlformats.org/spreadsheetml/2006/main" count="121" uniqueCount="71">
  <si>
    <r>
      <rPr>
        <sz val="14"/>
        <color indexed="8"/>
        <rFont val="黑体"/>
        <family val="3"/>
        <charset val="134"/>
      </rPr>
      <t>班期信息项</t>
    </r>
  </si>
  <si>
    <r>
      <rPr>
        <sz val="14"/>
        <color indexed="8"/>
        <rFont val="黑体"/>
        <family val="3"/>
        <charset val="134"/>
      </rPr>
      <t>预拨填报项</t>
    </r>
  </si>
  <si>
    <r>
      <rPr>
        <sz val="14"/>
        <color indexed="8"/>
        <rFont val="黑体"/>
        <family val="3"/>
        <charset val="134"/>
      </rPr>
      <t>结算填报项</t>
    </r>
  </si>
  <si>
    <t>序号</t>
  </si>
  <si>
    <t>开班备案号</t>
  </si>
  <si>
    <t>企业名称</t>
  </si>
  <si>
    <t>培训
等级</t>
  </si>
  <si>
    <t>培训
对象</t>
  </si>
  <si>
    <t>紧缺
程度</t>
  </si>
  <si>
    <t>网络备案人数</t>
  </si>
  <si>
    <t>班次</t>
  </si>
  <si>
    <t>开班时间</t>
  </si>
  <si>
    <t>结课时间</t>
  </si>
  <si>
    <t>年制</t>
  </si>
  <si>
    <r>
      <t>预拨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人数</t>
    </r>
  </si>
  <si>
    <t>预拨补贴金额</t>
  </si>
  <si>
    <r>
      <t>上会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或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审批日期</t>
    </r>
  </si>
  <si>
    <t>期末实际补贴人数</t>
  </si>
  <si>
    <t>培训发票金额</t>
  </si>
  <si>
    <t>培训发票号码</t>
  </si>
  <si>
    <t>发票
人均金额</t>
  </si>
  <si>
    <t>核定执行
补贴标准</t>
  </si>
  <si>
    <t>核定执行
补贴金额</t>
  </si>
  <si>
    <t>结算
补贴金额</t>
  </si>
  <si>
    <r>
      <rPr>
        <b/>
        <sz val="10"/>
        <color indexed="8"/>
        <rFont val="宋体"/>
        <family val="3"/>
        <charset val="134"/>
      </rPr>
      <t>总计</t>
    </r>
  </si>
  <si>
    <r>
      <t xml:space="preserve">职业
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工种</t>
    </r>
    <r>
      <rPr>
        <b/>
        <sz val="9"/>
        <rFont val="Times New Roman"/>
        <family val="1"/>
      </rPr>
      <t>)</t>
    </r>
    <phoneticPr fontId="21" type="noConversion"/>
  </si>
  <si>
    <r>
      <t>补贴标准
（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人）</t>
    </r>
    <phoneticPr fontId="21" type="noConversion"/>
  </si>
  <si>
    <r>
      <t>预拨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补贴标准
（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人）</t>
    </r>
    <phoneticPr fontId="21" type="noConversion"/>
  </si>
  <si>
    <t>预拨比例</t>
    <phoneticPr fontId="21" type="noConversion"/>
  </si>
  <si>
    <t>中级</t>
  </si>
  <si>
    <t>宝岛（天津）智能科技有限公司</t>
  </si>
  <si>
    <t>企业职工</t>
    <phoneticPr fontId="21" type="noConversion"/>
  </si>
  <si>
    <t>25122000000079082446</t>
    <phoneticPr fontId="21" type="noConversion"/>
  </si>
  <si>
    <t>天津市真讯康科技有限公司</t>
  </si>
  <si>
    <t>天津信伟物业管理有限公司</t>
    <phoneticPr fontId="21" type="noConversion"/>
  </si>
  <si>
    <t>网络与信息安全管理员</t>
  </si>
  <si>
    <t>企业职工</t>
  </si>
  <si>
    <t>非常</t>
  </si>
  <si>
    <t>2023.9.1</t>
  </si>
  <si>
    <t>25122000000080443116</t>
    <phoneticPr fontId="21" type="noConversion"/>
  </si>
  <si>
    <t>天津信伟通信工程有限公司</t>
    <phoneticPr fontId="21" type="noConversion"/>
  </si>
  <si>
    <t>25122000000080462971</t>
    <phoneticPr fontId="21" type="noConversion"/>
  </si>
  <si>
    <t>天津智谋科技发展有限公司</t>
    <phoneticPr fontId="21" type="noConversion"/>
  </si>
  <si>
    <t>25122000000080452670</t>
    <phoneticPr fontId="21" type="noConversion"/>
  </si>
  <si>
    <t>电工</t>
    <phoneticPr fontId="21" type="noConversion"/>
  </si>
  <si>
    <t>中级</t>
    <phoneticPr fontId="21" type="noConversion"/>
  </si>
  <si>
    <t>紧缺</t>
    <phoneticPr fontId="21" type="noConversion"/>
  </si>
  <si>
    <t>25122000000079385104</t>
    <phoneticPr fontId="21" type="noConversion"/>
  </si>
  <si>
    <t>天津鑫宝龙电梯集团有限公司</t>
    <phoneticPr fontId="21" type="noConversion"/>
  </si>
  <si>
    <t>2023.12.5</t>
  </si>
  <si>
    <t>25122000000079366190</t>
    <phoneticPr fontId="21" type="noConversion"/>
  </si>
  <si>
    <t>戈尔电梯（天津）有限公司</t>
  </si>
  <si>
    <t>25122000000079413257</t>
    <phoneticPr fontId="21" type="noConversion"/>
  </si>
  <si>
    <t>营销员</t>
    <phoneticPr fontId="21" type="noConversion"/>
  </si>
  <si>
    <t>焊工</t>
    <phoneticPr fontId="21" type="noConversion"/>
  </si>
  <si>
    <t>非常</t>
    <phoneticPr fontId="21" type="noConversion"/>
  </si>
  <si>
    <t>-</t>
    <phoneticPr fontId="21" type="noConversion"/>
  </si>
  <si>
    <t>25122000000079376247</t>
    <phoneticPr fontId="21" type="noConversion"/>
  </si>
  <si>
    <t>中建钢构天津有限公司</t>
    <phoneticPr fontId="21" type="noConversion"/>
  </si>
  <si>
    <t>25122000000079404258</t>
    <phoneticPr fontId="21" type="noConversion"/>
  </si>
  <si>
    <t>25122000000079413532</t>
    <phoneticPr fontId="21" type="noConversion"/>
  </si>
  <si>
    <t>25122000000073454993</t>
    <phoneticPr fontId="21" type="noConversion"/>
  </si>
  <si>
    <t>天津建华医院</t>
  </si>
  <si>
    <t>健康管理师</t>
    <phoneticPr fontId="21" type="noConversion"/>
  </si>
  <si>
    <t>高级</t>
    <phoneticPr fontId="21" type="noConversion"/>
  </si>
  <si>
    <t>一般</t>
    <phoneticPr fontId="21" type="noConversion"/>
  </si>
  <si>
    <t>25122000000080563447</t>
    <phoneticPr fontId="21" type="noConversion"/>
  </si>
  <si>
    <t>25122000000080563480</t>
    <phoneticPr fontId="21" type="noConversion"/>
  </si>
  <si>
    <t>天津信谊津津药业有限公司</t>
    <phoneticPr fontId="21" type="noConversion"/>
  </si>
  <si>
    <r>
      <t>2025</t>
    </r>
    <r>
      <rPr>
        <sz val="20"/>
        <color theme="1"/>
        <rFont val="宋体"/>
        <family val="3"/>
        <charset val="134"/>
      </rPr>
      <t>年11月企业新型学徒制补贴（结算款）明细表</t>
    </r>
    <phoneticPr fontId="21" type="noConversion"/>
  </si>
  <si>
    <t>钳工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</si>
</sst>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000"/>
    <numFmt numFmtId="177" formatCode="#,##0_ "/>
    <numFmt numFmtId="178" formatCode="yyyy/m/d;@"/>
    <numFmt numFmtId="179" formatCode="0_);[Red]\(0\)"/>
  </numFmts>
  <fonts count="28" x14ac:knownFonts="1">
    <font>
      <sz val="12"/>
      <name val="宋体"/>
      <charset val="134"/>
    </font>
    <font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4"/>
      <color indexed="8"/>
      <name val="黑体"/>
      <family val="3"/>
      <charset val="134"/>
    </font>
    <font>
      <b/>
      <sz val="9"/>
      <name val="Times New Roman"/>
      <family val="1"/>
    </font>
    <font>
      <b/>
      <sz val="10"/>
      <color indexed="8"/>
      <name val="宋体"/>
      <family val="3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rgb="FF000000"/>
      <name val="宋体"/>
      <family val="3"/>
      <charset val="134"/>
    </font>
    <font>
      <b/>
      <sz val="10"/>
      <color rgb="FF00B050"/>
      <name val="Times New Roman"/>
      <family val="1"/>
    </font>
    <font>
      <sz val="9"/>
      <color rgb="FF00B050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宋体"/>
      <family val="3"/>
      <charset val="134"/>
    </font>
    <font>
      <sz val="9"/>
      <name val="Times New Roman"/>
      <family val="1"/>
    </font>
    <font>
      <sz val="9"/>
      <name val="宋体"/>
      <family val="1"/>
      <charset val="134"/>
    </font>
    <font>
      <sz val="9"/>
      <color rgb="FFFF0000"/>
      <name val="Times New Roman"/>
      <family val="1"/>
    </font>
    <font>
      <sz val="9"/>
      <color rgb="FFFF0000"/>
      <name val="宋体"/>
      <family val="1"/>
      <charset val="134"/>
    </font>
    <font>
      <sz val="9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/>
    <xf numFmtId="0" fontId="9" fillId="0" borderId="0"/>
  </cellStyleXfs>
  <cellXfs count="119">
    <xf numFmtId="0" fontId="0" fillId="0" borderId="0" xfId="0">
      <alignment vertical="center"/>
    </xf>
    <xf numFmtId="0" fontId="13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2" applyFont="1" applyAlignment="1">
      <alignment vertical="center" wrapText="1"/>
    </xf>
    <xf numFmtId="0" fontId="2" fillId="0" borderId="0" xfId="2" applyFo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49" fontId="2" fillId="0" borderId="1" xfId="2" applyNumberFormat="1" applyFont="1" applyBorder="1" applyAlignment="1" applyProtection="1">
      <alignment horizontal="center" vertical="center"/>
      <protection locked="0"/>
    </xf>
    <xf numFmtId="176" fontId="6" fillId="0" borderId="2" xfId="2" applyNumberFormat="1" applyFont="1" applyBorder="1" applyAlignment="1" applyProtection="1">
      <alignment horizontal="center" vertical="center"/>
      <protection locked="0"/>
    </xf>
    <xf numFmtId="49" fontId="6" fillId="0" borderId="2" xfId="2" applyNumberFormat="1" applyFont="1" applyBorder="1" applyAlignment="1" applyProtection="1">
      <alignment horizontal="center" vertical="center"/>
      <protection locked="0"/>
    </xf>
    <xf numFmtId="178" fontId="7" fillId="0" borderId="2" xfId="2" applyNumberFormat="1" applyFont="1" applyBorder="1" applyAlignment="1" applyProtection="1">
      <alignment horizontal="center" vertical="center"/>
      <protection locked="0"/>
    </xf>
    <xf numFmtId="179" fontId="7" fillId="0" borderId="6" xfId="2" applyNumberFormat="1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0" xfId="2" applyFont="1" applyProtection="1">
      <alignment vertical="center"/>
      <protection locked="0"/>
    </xf>
    <xf numFmtId="49" fontId="21" fillId="0" borderId="5" xfId="2" applyNumberFormat="1" applyFont="1" applyBorder="1" applyAlignment="1" applyProtection="1">
      <alignment horizontal="center" vertical="center"/>
      <protection locked="0"/>
    </xf>
    <xf numFmtId="178" fontId="3" fillId="0" borderId="5" xfId="2" applyNumberFormat="1" applyFont="1" applyBorder="1" applyAlignment="1" applyProtection="1">
      <alignment horizontal="center" vertical="center"/>
      <protection locked="0"/>
    </xf>
    <xf numFmtId="49" fontId="3" fillId="0" borderId="10" xfId="2" quotePrefix="1" applyNumberFormat="1" applyFont="1" applyBorder="1" applyAlignment="1" applyProtection="1">
      <alignment horizontal="center" vertical="center" wrapText="1"/>
      <protection locked="0"/>
    </xf>
    <xf numFmtId="176" fontId="3" fillId="0" borderId="11" xfId="2" applyNumberFormat="1" applyFont="1" applyBorder="1" applyAlignment="1" applyProtection="1">
      <alignment horizontal="center" vertical="center"/>
      <protection locked="0"/>
    </xf>
    <xf numFmtId="49" fontId="21" fillId="0" borderId="11" xfId="2" applyNumberFormat="1" applyFont="1" applyBorder="1" applyAlignment="1" applyProtection="1">
      <alignment horizontal="center" vertical="center"/>
      <protection locked="0"/>
    </xf>
    <xf numFmtId="177" fontId="23" fillId="0" borderId="11" xfId="2" applyNumberFormat="1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8" fontId="3" fillId="0" borderId="11" xfId="2" applyNumberFormat="1" applyFont="1" applyBorder="1" applyAlignment="1" applyProtection="1">
      <alignment horizontal="center" vertical="center"/>
      <protection locked="0"/>
    </xf>
    <xf numFmtId="179" fontId="3" fillId="0" borderId="7" xfId="2" applyNumberFormat="1" applyFont="1" applyBorder="1" applyAlignment="1" applyProtection="1">
      <alignment horizontal="center" vertical="center"/>
      <protection locked="0"/>
    </xf>
    <xf numFmtId="49" fontId="24" fillId="0" borderId="11" xfId="2" applyNumberFormat="1" applyFont="1" applyBorder="1" applyAlignment="1" applyProtection="1">
      <alignment horizontal="center" vertical="center" wrapText="1"/>
      <protection locked="0"/>
    </xf>
    <xf numFmtId="49" fontId="21" fillId="0" borderId="11" xfId="2" applyNumberFormat="1" applyFont="1" applyBorder="1" applyAlignment="1" applyProtection="1">
      <alignment horizontal="center" vertical="center" wrapText="1"/>
      <protection locked="0"/>
    </xf>
    <xf numFmtId="49" fontId="24" fillId="0" borderId="5" xfId="2" applyNumberFormat="1" applyFont="1" applyBorder="1" applyAlignment="1" applyProtection="1">
      <alignment horizontal="center" vertical="center" wrapText="1"/>
      <protection locked="0"/>
    </xf>
    <xf numFmtId="49" fontId="21" fillId="0" borderId="5" xfId="2" applyNumberFormat="1" applyFont="1" applyBorder="1" applyAlignment="1" applyProtection="1">
      <alignment horizontal="center" vertical="center" wrapText="1"/>
      <protection locked="0"/>
    </xf>
    <xf numFmtId="49" fontId="6" fillId="0" borderId="2" xfId="2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176" fontId="3" fillId="0" borderId="5" xfId="2" applyNumberFormat="1" applyFont="1" applyBorder="1" applyAlignment="1" applyProtection="1">
      <alignment horizontal="center" vertical="center"/>
      <protection locked="0"/>
    </xf>
    <xf numFmtId="177" fontId="6" fillId="0" borderId="2" xfId="2" applyNumberFormat="1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9" fontId="7" fillId="0" borderId="2" xfId="1" applyFont="1" applyFill="1" applyBorder="1" applyAlignment="1" applyProtection="1">
      <alignment horizontal="center" vertical="center"/>
    </xf>
    <xf numFmtId="177" fontId="7" fillId="0" borderId="2" xfId="2" applyNumberFormat="1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/>
    </xf>
    <xf numFmtId="177" fontId="7" fillId="0" borderId="2" xfId="2" applyNumberFormat="1" applyFont="1" applyBorder="1" applyAlignment="1" applyProtection="1">
      <alignment horizontal="center" vertical="center"/>
      <protection locked="0"/>
    </xf>
    <xf numFmtId="49" fontId="7" fillId="0" borderId="2" xfId="2" applyNumberFormat="1" applyFont="1" applyBorder="1" applyAlignment="1" applyProtection="1">
      <alignment horizontal="center" vertical="center"/>
      <protection locked="0"/>
    </xf>
    <xf numFmtId="177" fontId="7" fillId="0" borderId="6" xfId="2" applyNumberFormat="1" applyFont="1" applyBorder="1" applyAlignment="1">
      <alignment horizontal="center" vertical="center"/>
    </xf>
    <xf numFmtId="177" fontId="19" fillId="0" borderId="3" xfId="2" applyNumberFormat="1" applyFont="1" applyBorder="1" applyAlignment="1">
      <alignment horizontal="center" vertical="center"/>
    </xf>
    <xf numFmtId="177" fontId="3" fillId="0" borderId="4" xfId="2" applyNumberFormat="1" applyFont="1" applyBorder="1" applyAlignment="1" applyProtection="1">
      <alignment horizontal="center" vertical="center"/>
      <protection locked="0"/>
    </xf>
    <xf numFmtId="177" fontId="3" fillId="0" borderId="4" xfId="2" applyNumberFormat="1" applyFont="1" applyBorder="1" applyAlignment="1">
      <alignment horizontal="center" vertical="center"/>
    </xf>
    <xf numFmtId="9" fontId="3" fillId="0" borderId="4" xfId="1" applyFont="1" applyFill="1" applyBorder="1" applyAlignment="1" applyProtection="1">
      <alignment horizontal="center" vertical="center"/>
      <protection locked="0"/>
    </xf>
    <xf numFmtId="177" fontId="3" fillId="0" borderId="3" xfId="2" applyNumberFormat="1" applyFont="1" applyBorder="1" applyAlignment="1" applyProtection="1">
      <alignment horizontal="center" vertical="center"/>
      <protection locked="0"/>
    </xf>
    <xf numFmtId="179" fontId="3" fillId="0" borderId="10" xfId="2" applyNumberFormat="1" applyFont="1" applyBorder="1" applyAlignment="1" applyProtection="1">
      <alignment horizontal="center" vertical="center"/>
      <protection locked="0"/>
    </xf>
    <xf numFmtId="177" fontId="3" fillId="0" borderId="10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177" fontId="3" fillId="0" borderId="4" xfId="2" quotePrefix="1" applyNumberFormat="1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176" fontId="3" fillId="0" borderId="13" xfId="2" applyNumberFormat="1" applyFont="1" applyBorder="1" applyAlignment="1" applyProtection="1">
      <alignment horizontal="center" vertical="center"/>
      <protection locked="0"/>
    </xf>
    <xf numFmtId="49" fontId="24" fillId="0" borderId="13" xfId="2" applyNumberFormat="1" applyFont="1" applyBorder="1" applyAlignment="1" applyProtection="1">
      <alignment horizontal="center" vertical="center" wrapText="1"/>
      <protection locked="0"/>
    </xf>
    <xf numFmtId="49" fontId="21" fillId="0" borderId="13" xfId="2" applyNumberFormat="1" applyFont="1" applyBorder="1" applyAlignment="1" applyProtection="1">
      <alignment horizontal="center" vertical="center" wrapText="1"/>
      <protection locked="0"/>
    </xf>
    <xf numFmtId="49" fontId="21" fillId="0" borderId="13" xfId="2" applyNumberFormat="1" applyFont="1" applyBorder="1" applyAlignment="1" applyProtection="1">
      <alignment horizontal="center" vertical="center"/>
      <protection locked="0"/>
    </xf>
    <xf numFmtId="177" fontId="23" fillId="0" borderId="13" xfId="2" applyNumberFormat="1" applyFont="1" applyBorder="1" applyAlignment="1" applyProtection="1">
      <alignment horizontal="center" vertical="center"/>
      <protection locked="0"/>
    </xf>
    <xf numFmtId="0" fontId="3" fillId="0" borderId="13" xfId="2" applyFont="1" applyBorder="1" applyAlignment="1" applyProtection="1">
      <alignment horizontal="center" vertical="center"/>
      <protection locked="0"/>
    </xf>
    <xf numFmtId="178" fontId="3" fillId="0" borderId="13" xfId="2" applyNumberFormat="1" applyFont="1" applyBorder="1" applyAlignment="1" applyProtection="1">
      <alignment horizontal="center" vertical="center"/>
      <protection locked="0"/>
    </xf>
    <xf numFmtId="179" fontId="3" fillId="0" borderId="14" xfId="2" applyNumberFormat="1" applyFont="1" applyBorder="1" applyAlignment="1" applyProtection="1">
      <alignment horizontal="center" vertical="center"/>
      <protection locked="0"/>
    </xf>
    <xf numFmtId="177" fontId="19" fillId="0" borderId="12" xfId="2" applyNumberFormat="1" applyFont="1" applyBorder="1" applyAlignment="1">
      <alignment horizontal="center" vertical="center"/>
    </xf>
    <xf numFmtId="177" fontId="3" fillId="0" borderId="13" xfId="2" applyNumberFormat="1" applyFont="1" applyBorder="1" applyAlignment="1" applyProtection="1">
      <alignment horizontal="center" vertical="center"/>
      <protection locked="0"/>
    </xf>
    <xf numFmtId="177" fontId="3" fillId="0" borderId="13" xfId="2" applyNumberFormat="1" applyFont="1" applyBorder="1" applyAlignment="1">
      <alignment horizontal="center" vertical="center"/>
    </xf>
    <xf numFmtId="9" fontId="3" fillId="0" borderId="13" xfId="1" applyFont="1" applyFill="1" applyBorder="1" applyAlignment="1" applyProtection="1">
      <alignment horizontal="center" vertical="center"/>
      <protection locked="0"/>
    </xf>
    <xf numFmtId="177" fontId="3" fillId="0" borderId="12" xfId="2" applyNumberFormat="1" applyFont="1" applyBorder="1" applyAlignment="1" applyProtection="1">
      <alignment horizontal="center" vertical="center"/>
      <protection locked="0"/>
    </xf>
    <xf numFmtId="49" fontId="3" fillId="0" borderId="15" xfId="2" quotePrefix="1" applyNumberFormat="1" applyFont="1" applyBorder="1" applyAlignment="1" applyProtection="1">
      <alignment horizontal="center" vertical="center" wrapText="1"/>
      <protection locked="0"/>
    </xf>
    <xf numFmtId="179" fontId="3" fillId="0" borderId="15" xfId="2" applyNumberFormat="1" applyFont="1" applyBorder="1" applyAlignment="1" applyProtection="1">
      <alignment horizontal="center" vertical="center"/>
      <protection locked="0"/>
    </xf>
    <xf numFmtId="177" fontId="3" fillId="0" borderId="15" xfId="2" applyNumberFormat="1" applyFont="1" applyBorder="1" applyAlignment="1">
      <alignment horizontal="center" vertical="center"/>
    </xf>
    <xf numFmtId="177" fontId="3" fillId="0" borderId="14" xfId="2" applyNumberFormat="1" applyFont="1" applyBorder="1" applyAlignment="1">
      <alignment horizontal="center" vertical="center"/>
    </xf>
    <xf numFmtId="0" fontId="3" fillId="0" borderId="16" xfId="2" applyFont="1" applyBorder="1" applyAlignment="1" applyProtection="1">
      <alignment horizontal="center" vertical="center"/>
      <protection locked="0"/>
    </xf>
    <xf numFmtId="177" fontId="23" fillId="0" borderId="5" xfId="2" applyNumberFormat="1" applyFont="1" applyBorder="1" applyAlignment="1" applyProtection="1">
      <alignment horizontal="center" vertical="center"/>
      <protection locked="0"/>
    </xf>
    <xf numFmtId="0" fontId="3" fillId="0" borderId="17" xfId="2" applyFont="1" applyBorder="1" applyAlignment="1" applyProtection="1">
      <alignment horizontal="center" vertical="center"/>
      <protection locked="0"/>
    </xf>
    <xf numFmtId="179" fontId="3" fillId="0" borderId="18" xfId="2" applyNumberFormat="1" applyFont="1" applyBorder="1" applyAlignment="1" applyProtection="1">
      <alignment horizontal="center" vertical="center"/>
      <protection locked="0"/>
    </xf>
    <xf numFmtId="177" fontId="19" fillId="0" borderId="16" xfId="2" applyNumberFormat="1" applyFont="1" applyBorder="1" applyAlignment="1">
      <alignment horizontal="center" vertical="center"/>
    </xf>
    <xf numFmtId="177" fontId="3" fillId="0" borderId="17" xfId="2" quotePrefix="1" applyNumberFormat="1" applyFont="1" applyBorder="1" applyAlignment="1" applyProtection="1">
      <alignment horizontal="center" vertical="center"/>
      <protection locked="0"/>
    </xf>
    <xf numFmtId="177" fontId="3" fillId="0" borderId="17" xfId="2" applyNumberFormat="1" applyFont="1" applyBorder="1" applyAlignment="1">
      <alignment horizontal="center" vertical="center"/>
    </xf>
    <xf numFmtId="9" fontId="3" fillId="0" borderId="17" xfId="1" applyFont="1" applyFill="1" applyBorder="1" applyAlignment="1" applyProtection="1">
      <alignment horizontal="center" vertical="center"/>
      <protection locked="0"/>
    </xf>
    <xf numFmtId="177" fontId="3" fillId="0" borderId="16" xfId="2" applyNumberFormat="1" applyFont="1" applyBorder="1" applyAlignment="1" applyProtection="1">
      <alignment horizontal="center" vertical="center"/>
      <protection locked="0"/>
    </xf>
    <xf numFmtId="177" fontId="3" fillId="0" borderId="17" xfId="2" applyNumberFormat="1" applyFont="1" applyBorder="1" applyAlignment="1" applyProtection="1">
      <alignment horizontal="center" vertical="center"/>
      <protection locked="0"/>
    </xf>
    <xf numFmtId="49" fontId="3" fillId="0" borderId="19" xfId="2" quotePrefix="1" applyNumberFormat="1" applyFont="1" applyBorder="1" applyAlignment="1" applyProtection="1">
      <alignment horizontal="center" vertical="center" wrapText="1"/>
      <protection locked="0"/>
    </xf>
    <xf numFmtId="179" fontId="3" fillId="0" borderId="19" xfId="2" applyNumberFormat="1" applyFont="1" applyBorder="1" applyAlignment="1" applyProtection="1">
      <alignment horizontal="center" vertical="center"/>
      <protection locked="0"/>
    </xf>
    <xf numFmtId="177" fontId="3" fillId="0" borderId="19" xfId="2" applyNumberFormat="1" applyFont="1" applyBorder="1" applyAlignment="1">
      <alignment horizontal="center" vertical="center"/>
    </xf>
    <xf numFmtId="177" fontId="3" fillId="0" borderId="18" xfId="2" applyNumberFormat="1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5" fillId="0" borderId="3" xfId="2" applyFont="1" applyBorder="1" applyAlignment="1" applyProtection="1">
      <alignment horizontal="center" vertical="center"/>
      <protection locked="0"/>
    </xf>
    <xf numFmtId="176" fontId="25" fillId="0" borderId="11" xfId="2" applyNumberFormat="1" applyFont="1" applyBorder="1" applyAlignment="1" applyProtection="1">
      <alignment horizontal="center" vertical="center"/>
      <protection locked="0"/>
    </xf>
    <xf numFmtId="49" fontId="26" fillId="0" borderId="11" xfId="2" applyNumberFormat="1" applyFont="1" applyBorder="1" applyAlignment="1" applyProtection="1">
      <alignment horizontal="center" vertical="center" wrapText="1"/>
      <protection locked="0"/>
    </xf>
    <xf numFmtId="49" fontId="27" fillId="0" borderId="11" xfId="2" applyNumberFormat="1" applyFont="1" applyBorder="1" applyAlignment="1" applyProtection="1">
      <alignment horizontal="center" vertical="center" wrapText="1"/>
      <protection locked="0"/>
    </xf>
    <xf numFmtId="49" fontId="27" fillId="0" borderId="11" xfId="2" applyNumberFormat="1" applyFont="1" applyBorder="1" applyAlignment="1" applyProtection="1">
      <alignment horizontal="center" vertical="center"/>
      <protection locked="0"/>
    </xf>
    <xf numFmtId="177" fontId="25" fillId="0" borderId="11" xfId="2" applyNumberFormat="1" applyFont="1" applyBorder="1" applyAlignment="1" applyProtection="1">
      <alignment horizontal="center" vertical="center"/>
      <protection locked="0"/>
    </xf>
    <xf numFmtId="0" fontId="25" fillId="0" borderId="4" xfId="2" applyFont="1" applyBorder="1" applyAlignment="1" applyProtection="1">
      <alignment horizontal="center" vertical="center"/>
      <protection locked="0"/>
    </xf>
    <xf numFmtId="178" fontId="25" fillId="0" borderId="11" xfId="2" applyNumberFormat="1" applyFont="1" applyBorder="1" applyAlignment="1" applyProtection="1">
      <alignment horizontal="center" vertical="center"/>
      <protection locked="0"/>
    </xf>
    <xf numFmtId="179" fontId="25" fillId="0" borderId="7" xfId="2" applyNumberFormat="1" applyFont="1" applyBorder="1" applyAlignment="1" applyProtection="1">
      <alignment horizontal="center" vertical="center"/>
      <protection locked="0"/>
    </xf>
    <xf numFmtId="177" fontId="25" fillId="0" borderId="3" xfId="2" applyNumberFormat="1" applyFont="1" applyBorder="1" applyAlignment="1">
      <alignment horizontal="center" vertical="center"/>
    </xf>
    <xf numFmtId="177" fontId="25" fillId="0" borderId="4" xfId="2" applyNumberFormat="1" applyFont="1" applyBorder="1" applyAlignment="1" applyProtection="1">
      <alignment horizontal="center" vertical="center"/>
      <protection locked="0"/>
    </xf>
    <xf numFmtId="177" fontId="25" fillId="0" borderId="4" xfId="2" applyNumberFormat="1" applyFont="1" applyBorder="1" applyAlignment="1">
      <alignment horizontal="center" vertical="center"/>
    </xf>
    <xf numFmtId="9" fontId="25" fillId="0" borderId="4" xfId="1" applyFont="1" applyFill="1" applyBorder="1" applyAlignment="1" applyProtection="1">
      <alignment horizontal="center" vertical="center"/>
      <protection locked="0"/>
    </xf>
    <xf numFmtId="177" fontId="25" fillId="0" borderId="3" xfId="2" applyNumberFormat="1" applyFont="1" applyBorder="1" applyAlignment="1" applyProtection="1">
      <alignment horizontal="center" vertical="center"/>
      <protection locked="0"/>
    </xf>
    <xf numFmtId="49" fontId="25" fillId="0" borderId="10" xfId="2" quotePrefix="1" applyNumberFormat="1" applyFont="1" applyBorder="1" applyAlignment="1" applyProtection="1">
      <alignment horizontal="center" vertical="center" wrapText="1"/>
      <protection locked="0"/>
    </xf>
    <xf numFmtId="179" fontId="25" fillId="0" borderId="10" xfId="2" applyNumberFormat="1" applyFont="1" applyBorder="1" applyAlignment="1" applyProtection="1">
      <alignment horizontal="center" vertical="center"/>
      <protection locked="0"/>
    </xf>
    <xf numFmtId="177" fontId="25" fillId="0" borderId="10" xfId="2" applyNumberFormat="1" applyFont="1" applyBorder="1" applyAlignment="1">
      <alignment horizontal="center" vertical="center"/>
    </xf>
    <xf numFmtId="177" fontId="25" fillId="0" borderId="7" xfId="2" applyNumberFormat="1" applyFont="1" applyBorder="1" applyAlignment="1">
      <alignment horizontal="center" vertical="center"/>
    </xf>
    <xf numFmtId="0" fontId="25" fillId="0" borderId="0" xfId="2" applyFont="1" applyProtection="1">
      <alignment vertical="center"/>
      <protection locked="0"/>
    </xf>
    <xf numFmtId="178" fontId="3" fillId="0" borderId="14" xfId="2" applyNumberFormat="1" applyFont="1" applyBorder="1" applyAlignment="1" applyProtection="1">
      <alignment horizontal="center" vertical="center"/>
      <protection locked="0"/>
    </xf>
    <xf numFmtId="178" fontId="25" fillId="0" borderId="23" xfId="2" applyNumberFormat="1" applyFont="1" applyBorder="1" applyAlignment="1" applyProtection="1">
      <alignment horizontal="center" vertical="center"/>
      <protection locked="0"/>
    </xf>
    <xf numFmtId="178" fontId="3" fillId="0" borderId="23" xfId="2" applyNumberFormat="1" applyFont="1" applyBorder="1" applyAlignment="1" applyProtection="1">
      <alignment horizontal="center" vertical="center"/>
      <protection locked="0"/>
    </xf>
    <xf numFmtId="178" fontId="3" fillId="0" borderId="24" xfId="2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</cellXfs>
  <cellStyles count="5">
    <cellStyle name="百分比" xfId="1" builtinId="5"/>
    <cellStyle name="常规" xfId="0" builtinId="0"/>
    <cellStyle name="常规 2 2" xfId="4" xr:uid="{00000000-0005-0000-0000-000002000000}"/>
    <cellStyle name="常规_培训汇总表" xfId="2" xr:uid="{00000000-0005-0000-0000-000003000000}"/>
    <cellStyle name="㼿㼿㼿㼿㼿㼿㼿㼿" xfId="3" xr:uid="{00000000-0005-0000-0000-000004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"/>
  <sheetViews>
    <sheetView tabSelected="1" zoomScale="115" zoomScaleNormal="115" zoomScaleSheetLayoutView="100" workbookViewId="0">
      <pane ySplit="3" topLeftCell="A4" activePane="bottomLeft" state="frozen"/>
      <selection pane="bottomLeft" activeCell="J6" sqref="J6"/>
    </sheetView>
  </sheetViews>
  <sheetFormatPr defaultColWidth="9" defaultRowHeight="15" x14ac:dyDescent="0.15"/>
  <cols>
    <col min="1" max="1" width="4.75" style="1" bestFit="1" customWidth="1"/>
    <col min="2" max="2" width="12.25" style="1" bestFit="1" customWidth="1"/>
    <col min="3" max="3" width="8.5" style="5" customWidth="1"/>
    <col min="4" max="4" width="6" style="5" bestFit="1" customWidth="1"/>
    <col min="5" max="5" width="4.75" style="1" bestFit="1" customWidth="1"/>
    <col min="6" max="6" width="5" style="28" customWidth="1"/>
    <col min="7" max="7" width="4.75" style="1" bestFit="1" customWidth="1"/>
    <col min="8" max="8" width="4.625" style="1" customWidth="1"/>
    <col min="9" max="9" width="4.75" style="1" customWidth="1"/>
    <col min="10" max="11" width="8.25" style="1" bestFit="1" customWidth="1"/>
    <col min="12" max="12" width="4.75" style="1" bestFit="1" customWidth="1"/>
    <col min="13" max="13" width="4.75" style="6" bestFit="1" customWidth="1"/>
    <col min="14" max="14" width="7.375" style="1" customWidth="1"/>
    <col min="15" max="15" width="8.625" style="1" bestFit="1" customWidth="1"/>
    <col min="16" max="16" width="5.5" style="1" customWidth="1"/>
    <col min="17" max="17" width="7.875" style="1" customWidth="1"/>
    <col min="18" max="18" width="8" style="1" bestFit="1" customWidth="1"/>
    <col min="19" max="19" width="6.375" style="1" customWidth="1"/>
    <col min="20" max="20" width="10" style="1" bestFit="1" customWidth="1"/>
    <col min="21" max="21" width="7.75" style="1" customWidth="1"/>
    <col min="22" max="22" width="5.25" style="1" customWidth="1"/>
    <col min="23" max="23" width="4.75" style="1" customWidth="1"/>
    <col min="24" max="24" width="10" style="1" bestFit="1" customWidth="1"/>
    <col min="25" max="25" width="7.625" style="1" customWidth="1"/>
    <col min="26" max="16384" width="9" style="1"/>
  </cols>
  <sheetData>
    <row r="1" spans="1:25" ht="27" thickBot="1" x14ac:dyDescent="0.2">
      <c r="A1" s="115" t="s">
        <v>69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 s="2" customFormat="1" ht="18" customHeight="1" thickBot="1" x14ac:dyDescent="0.2">
      <c r="A2" s="116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  <c r="M2" s="116" t="s">
        <v>1</v>
      </c>
      <c r="N2" s="117"/>
      <c r="O2" s="117"/>
      <c r="P2" s="117"/>
      <c r="Q2" s="117"/>
      <c r="R2" s="117"/>
      <c r="S2" s="116" t="s">
        <v>2</v>
      </c>
      <c r="T2" s="117"/>
      <c r="U2" s="117"/>
      <c r="V2" s="117"/>
      <c r="W2" s="117"/>
      <c r="X2" s="117"/>
      <c r="Y2" s="118"/>
    </row>
    <row r="3" spans="1:25" s="3" customFormat="1" ht="45.75" thickBot="1" x14ac:dyDescent="0.2">
      <c r="A3" s="81" t="s">
        <v>3</v>
      </c>
      <c r="B3" s="82" t="s">
        <v>4</v>
      </c>
      <c r="C3" s="83" t="s">
        <v>5</v>
      </c>
      <c r="D3" s="82" t="s">
        <v>25</v>
      </c>
      <c r="E3" s="83" t="s">
        <v>6</v>
      </c>
      <c r="F3" s="83" t="s">
        <v>7</v>
      </c>
      <c r="G3" s="84" t="s">
        <v>8</v>
      </c>
      <c r="H3" s="83" t="s">
        <v>9</v>
      </c>
      <c r="I3" s="83" t="s">
        <v>10</v>
      </c>
      <c r="J3" s="83" t="s">
        <v>11</v>
      </c>
      <c r="K3" s="83" t="s">
        <v>12</v>
      </c>
      <c r="L3" s="85" t="s">
        <v>13</v>
      </c>
      <c r="M3" s="86" t="s">
        <v>14</v>
      </c>
      <c r="N3" s="87" t="s">
        <v>26</v>
      </c>
      <c r="O3" s="87" t="s">
        <v>27</v>
      </c>
      <c r="P3" s="87" t="s">
        <v>28</v>
      </c>
      <c r="Q3" s="87" t="s">
        <v>15</v>
      </c>
      <c r="R3" s="88" t="s">
        <v>16</v>
      </c>
      <c r="S3" s="89" t="s">
        <v>17</v>
      </c>
      <c r="T3" s="90" t="s">
        <v>18</v>
      </c>
      <c r="U3" s="90" t="s">
        <v>19</v>
      </c>
      <c r="V3" s="90" t="s">
        <v>20</v>
      </c>
      <c r="W3" s="90" t="s">
        <v>21</v>
      </c>
      <c r="X3" s="90" t="s">
        <v>22</v>
      </c>
      <c r="Y3" s="91" t="s">
        <v>23</v>
      </c>
    </row>
    <row r="4" spans="1:25" s="4" customFormat="1" thickBot="1" x14ac:dyDescent="0.2">
      <c r="A4" s="7"/>
      <c r="B4" s="8" t="s">
        <v>24</v>
      </c>
      <c r="C4" s="9"/>
      <c r="D4" s="9"/>
      <c r="E4" s="9"/>
      <c r="F4" s="27"/>
      <c r="G4" s="9"/>
      <c r="H4" s="30">
        <f>SUM(H5:H17)</f>
        <v>230</v>
      </c>
      <c r="I4" s="30">
        <f>SUM(I5:I17)</f>
        <v>13</v>
      </c>
      <c r="J4" s="10"/>
      <c r="K4" s="10"/>
      <c r="L4" s="11"/>
      <c r="M4" s="31">
        <f>SUM(M5:M17)</f>
        <v>153</v>
      </c>
      <c r="N4" s="32"/>
      <c r="O4" s="33"/>
      <c r="P4" s="34"/>
      <c r="Q4" s="35">
        <f>SUM(Q5:Q17)</f>
        <v>382500</v>
      </c>
      <c r="R4" s="10"/>
      <c r="S4" s="36">
        <f t="shared" ref="S4:T4" si="0">SUM(S5:S17)</f>
        <v>230</v>
      </c>
      <c r="T4" s="35">
        <f t="shared" si="0"/>
        <v>1167000</v>
      </c>
      <c r="U4" s="37"/>
      <c r="V4" s="38"/>
      <c r="W4" s="38"/>
      <c r="X4" s="35">
        <f t="shared" ref="X4:Y4" si="1">SUM(X5:X17)</f>
        <v>1167000</v>
      </c>
      <c r="Y4" s="39">
        <f t="shared" si="1"/>
        <v>784500</v>
      </c>
    </row>
    <row r="5" spans="1:25" s="13" customFormat="1" ht="50.25" customHeight="1" x14ac:dyDescent="0.15">
      <c r="A5" s="49">
        <v>1</v>
      </c>
      <c r="B5" s="50">
        <v>23111003050001</v>
      </c>
      <c r="C5" s="51" t="s">
        <v>34</v>
      </c>
      <c r="D5" s="52" t="s">
        <v>35</v>
      </c>
      <c r="E5" s="53" t="s">
        <v>29</v>
      </c>
      <c r="F5" s="52" t="s">
        <v>36</v>
      </c>
      <c r="G5" s="53" t="s">
        <v>37</v>
      </c>
      <c r="H5" s="54">
        <v>6</v>
      </c>
      <c r="I5" s="55">
        <v>1</v>
      </c>
      <c r="J5" s="56">
        <v>44935</v>
      </c>
      <c r="K5" s="56">
        <v>45304</v>
      </c>
      <c r="L5" s="57">
        <v>1</v>
      </c>
      <c r="M5" s="58">
        <v>9</v>
      </c>
      <c r="N5" s="59">
        <v>5000</v>
      </c>
      <c r="O5" s="60">
        <f>N5*P5</f>
        <v>2500</v>
      </c>
      <c r="P5" s="61">
        <v>0.5</v>
      </c>
      <c r="Q5" s="60">
        <f>O5*M5</f>
        <v>22500</v>
      </c>
      <c r="R5" s="111" t="s">
        <v>38</v>
      </c>
      <c r="S5" s="62">
        <v>6</v>
      </c>
      <c r="T5" s="59">
        <v>30000</v>
      </c>
      <c r="U5" s="63" t="s">
        <v>39</v>
      </c>
      <c r="V5" s="64">
        <f t="shared" ref="V5:V12" si="2">T5/S5</f>
        <v>5000</v>
      </c>
      <c r="W5" s="64">
        <v>5000</v>
      </c>
      <c r="X5" s="65">
        <f t="shared" ref="X5:X12" si="3">W5*S5</f>
        <v>30000</v>
      </c>
      <c r="Y5" s="66">
        <f t="shared" ref="Y5:Y12" si="4">X5-Q5</f>
        <v>7500</v>
      </c>
    </row>
    <row r="6" spans="1:25" s="110" customFormat="1" ht="51.75" customHeight="1" x14ac:dyDescent="0.15">
      <c r="A6" s="92">
        <v>2</v>
      </c>
      <c r="B6" s="93">
        <v>23111003050010</v>
      </c>
      <c r="C6" s="94" t="s">
        <v>40</v>
      </c>
      <c r="D6" s="95" t="s">
        <v>35</v>
      </c>
      <c r="E6" s="96" t="s">
        <v>29</v>
      </c>
      <c r="F6" s="95" t="s">
        <v>36</v>
      </c>
      <c r="G6" s="96" t="s">
        <v>37</v>
      </c>
      <c r="H6" s="97">
        <v>11</v>
      </c>
      <c r="I6" s="98">
        <v>1</v>
      </c>
      <c r="J6" s="99">
        <v>45033</v>
      </c>
      <c r="K6" s="99">
        <v>45402</v>
      </c>
      <c r="L6" s="100">
        <v>1</v>
      </c>
      <c r="M6" s="101">
        <v>24</v>
      </c>
      <c r="N6" s="102">
        <v>5000</v>
      </c>
      <c r="O6" s="103">
        <f>N6*P6</f>
        <v>2500</v>
      </c>
      <c r="P6" s="104">
        <v>0.5</v>
      </c>
      <c r="Q6" s="103">
        <f>O6*M6</f>
        <v>60000</v>
      </c>
      <c r="R6" s="112" t="s">
        <v>38</v>
      </c>
      <c r="S6" s="105">
        <v>11</v>
      </c>
      <c r="T6" s="102">
        <v>55000</v>
      </c>
      <c r="U6" s="106" t="s">
        <v>41</v>
      </c>
      <c r="V6" s="107">
        <f t="shared" si="2"/>
        <v>5000</v>
      </c>
      <c r="W6" s="107">
        <v>5000</v>
      </c>
      <c r="X6" s="108">
        <f t="shared" si="3"/>
        <v>55000</v>
      </c>
      <c r="Y6" s="109">
        <f t="shared" si="4"/>
        <v>-5000</v>
      </c>
    </row>
    <row r="7" spans="1:25" s="13" customFormat="1" ht="52.5" customHeight="1" x14ac:dyDescent="0.15">
      <c r="A7" s="12">
        <v>3</v>
      </c>
      <c r="B7" s="17">
        <v>23111003050032</v>
      </c>
      <c r="C7" s="23" t="s">
        <v>42</v>
      </c>
      <c r="D7" s="24" t="s">
        <v>35</v>
      </c>
      <c r="E7" s="18" t="s">
        <v>29</v>
      </c>
      <c r="F7" s="24" t="s">
        <v>36</v>
      </c>
      <c r="G7" s="18" t="s">
        <v>37</v>
      </c>
      <c r="H7" s="19">
        <v>12</v>
      </c>
      <c r="I7" s="20">
        <v>1</v>
      </c>
      <c r="J7" s="21">
        <v>45131</v>
      </c>
      <c r="K7" s="21">
        <v>45633</v>
      </c>
      <c r="L7" s="22">
        <v>1</v>
      </c>
      <c r="M7" s="40">
        <v>0</v>
      </c>
      <c r="N7" s="48">
        <v>0</v>
      </c>
      <c r="O7" s="42">
        <v>0</v>
      </c>
      <c r="P7" s="43">
        <v>0</v>
      </c>
      <c r="Q7" s="42">
        <v>0</v>
      </c>
      <c r="R7" s="113" t="s">
        <v>56</v>
      </c>
      <c r="S7" s="44">
        <v>12</v>
      </c>
      <c r="T7" s="41">
        <v>60000</v>
      </c>
      <c r="U7" s="16" t="s">
        <v>43</v>
      </c>
      <c r="V7" s="45">
        <f t="shared" si="2"/>
        <v>5000</v>
      </c>
      <c r="W7" s="45">
        <v>5000</v>
      </c>
      <c r="X7" s="46">
        <f t="shared" si="3"/>
        <v>60000</v>
      </c>
      <c r="Y7" s="47">
        <f t="shared" si="4"/>
        <v>60000</v>
      </c>
    </row>
    <row r="8" spans="1:25" s="13" customFormat="1" ht="41.25" customHeight="1" x14ac:dyDescent="0.15">
      <c r="A8" s="12">
        <v>4</v>
      </c>
      <c r="B8" s="17">
        <v>23111003050114</v>
      </c>
      <c r="C8" s="23" t="s">
        <v>68</v>
      </c>
      <c r="D8" s="24" t="s">
        <v>44</v>
      </c>
      <c r="E8" s="18" t="s">
        <v>45</v>
      </c>
      <c r="F8" s="24" t="s">
        <v>36</v>
      </c>
      <c r="G8" s="18" t="s">
        <v>46</v>
      </c>
      <c r="H8" s="19">
        <v>16</v>
      </c>
      <c r="I8" s="20">
        <v>1</v>
      </c>
      <c r="J8" s="21">
        <v>45259</v>
      </c>
      <c r="K8" s="21">
        <v>45624</v>
      </c>
      <c r="L8" s="22">
        <v>1</v>
      </c>
      <c r="M8" s="40">
        <v>0</v>
      </c>
      <c r="N8" s="41">
        <v>0</v>
      </c>
      <c r="O8" s="42">
        <v>0</v>
      </c>
      <c r="P8" s="43">
        <v>0</v>
      </c>
      <c r="Q8" s="42">
        <v>0</v>
      </c>
      <c r="R8" s="113" t="s">
        <v>56</v>
      </c>
      <c r="S8" s="44">
        <v>16</v>
      </c>
      <c r="T8" s="41">
        <v>80000</v>
      </c>
      <c r="U8" s="16" t="s">
        <v>47</v>
      </c>
      <c r="V8" s="45">
        <f t="shared" si="2"/>
        <v>5000</v>
      </c>
      <c r="W8" s="45">
        <v>5000</v>
      </c>
      <c r="X8" s="46">
        <f t="shared" si="3"/>
        <v>80000</v>
      </c>
      <c r="Y8" s="47">
        <f t="shared" si="4"/>
        <v>80000</v>
      </c>
    </row>
    <row r="9" spans="1:25" s="13" customFormat="1" ht="39.75" customHeight="1" x14ac:dyDescent="0.15">
      <c r="A9" s="12">
        <v>5</v>
      </c>
      <c r="B9" s="17">
        <v>23111003050132</v>
      </c>
      <c r="C9" s="23" t="s">
        <v>48</v>
      </c>
      <c r="D9" s="24" t="s">
        <v>44</v>
      </c>
      <c r="E9" s="18" t="s">
        <v>45</v>
      </c>
      <c r="F9" s="24" t="s">
        <v>36</v>
      </c>
      <c r="G9" s="18" t="s">
        <v>46</v>
      </c>
      <c r="H9" s="19">
        <v>37</v>
      </c>
      <c r="I9" s="20">
        <v>1</v>
      </c>
      <c r="J9" s="21">
        <v>45259</v>
      </c>
      <c r="K9" s="21">
        <v>45624</v>
      </c>
      <c r="L9" s="22">
        <v>1</v>
      </c>
      <c r="M9" s="40">
        <v>40</v>
      </c>
      <c r="N9" s="41">
        <v>5000</v>
      </c>
      <c r="O9" s="42">
        <f>N9*P9</f>
        <v>2500</v>
      </c>
      <c r="P9" s="43">
        <v>0.5</v>
      </c>
      <c r="Q9" s="42">
        <f>O9*M9</f>
        <v>100000</v>
      </c>
      <c r="R9" s="113" t="s">
        <v>49</v>
      </c>
      <c r="S9" s="44">
        <v>37</v>
      </c>
      <c r="T9" s="41">
        <v>185000</v>
      </c>
      <c r="U9" s="16" t="s">
        <v>50</v>
      </c>
      <c r="V9" s="45">
        <f t="shared" si="2"/>
        <v>5000</v>
      </c>
      <c r="W9" s="45">
        <v>5000</v>
      </c>
      <c r="X9" s="46">
        <f t="shared" si="3"/>
        <v>185000</v>
      </c>
      <c r="Y9" s="47">
        <f t="shared" si="4"/>
        <v>85000</v>
      </c>
    </row>
    <row r="10" spans="1:25" s="13" customFormat="1" ht="40.5" customHeight="1" x14ac:dyDescent="0.15">
      <c r="A10" s="12">
        <v>6</v>
      </c>
      <c r="B10" s="17">
        <v>23111003050133</v>
      </c>
      <c r="C10" s="23" t="s">
        <v>51</v>
      </c>
      <c r="D10" s="24" t="s">
        <v>44</v>
      </c>
      <c r="E10" s="18" t="s">
        <v>45</v>
      </c>
      <c r="F10" s="24" t="s">
        <v>36</v>
      </c>
      <c r="G10" s="18" t="s">
        <v>46</v>
      </c>
      <c r="H10" s="19">
        <v>32</v>
      </c>
      <c r="I10" s="20">
        <v>1</v>
      </c>
      <c r="J10" s="21">
        <v>45259</v>
      </c>
      <c r="K10" s="21">
        <v>45624</v>
      </c>
      <c r="L10" s="22">
        <v>1</v>
      </c>
      <c r="M10" s="40">
        <v>40</v>
      </c>
      <c r="N10" s="41">
        <v>5000</v>
      </c>
      <c r="O10" s="42">
        <f>N10*P10</f>
        <v>2500</v>
      </c>
      <c r="P10" s="43">
        <v>0.5</v>
      </c>
      <c r="Q10" s="42">
        <f>O10*M10</f>
        <v>100000</v>
      </c>
      <c r="R10" s="113" t="s">
        <v>49</v>
      </c>
      <c r="S10" s="44">
        <v>32</v>
      </c>
      <c r="T10" s="41">
        <v>160000</v>
      </c>
      <c r="U10" s="16" t="s">
        <v>52</v>
      </c>
      <c r="V10" s="45">
        <f t="shared" si="2"/>
        <v>5000</v>
      </c>
      <c r="W10" s="45">
        <v>5000</v>
      </c>
      <c r="X10" s="46">
        <f t="shared" si="3"/>
        <v>160000</v>
      </c>
      <c r="Y10" s="47">
        <f t="shared" si="4"/>
        <v>60000</v>
      </c>
    </row>
    <row r="11" spans="1:25" s="13" customFormat="1" ht="45" customHeight="1" x14ac:dyDescent="0.15">
      <c r="A11" s="12">
        <v>7</v>
      </c>
      <c r="B11" s="17">
        <v>23111003050149</v>
      </c>
      <c r="C11" s="23" t="s">
        <v>30</v>
      </c>
      <c r="D11" s="24" t="s">
        <v>53</v>
      </c>
      <c r="E11" s="18" t="s">
        <v>45</v>
      </c>
      <c r="F11" s="24" t="s">
        <v>31</v>
      </c>
      <c r="G11" s="18" t="s">
        <v>56</v>
      </c>
      <c r="H11" s="19">
        <v>36</v>
      </c>
      <c r="I11" s="20">
        <v>1</v>
      </c>
      <c r="J11" s="21">
        <v>45259</v>
      </c>
      <c r="K11" s="21">
        <v>45624</v>
      </c>
      <c r="L11" s="22">
        <v>1</v>
      </c>
      <c r="M11" s="40">
        <v>40</v>
      </c>
      <c r="N11" s="41">
        <v>5000</v>
      </c>
      <c r="O11" s="42">
        <f>N11*P11</f>
        <v>2500</v>
      </c>
      <c r="P11" s="43">
        <v>0.5</v>
      </c>
      <c r="Q11" s="42">
        <f>O11*M11</f>
        <v>100000</v>
      </c>
      <c r="R11" s="113" t="s">
        <v>49</v>
      </c>
      <c r="S11" s="44">
        <v>36</v>
      </c>
      <c r="T11" s="41">
        <v>180000</v>
      </c>
      <c r="U11" s="16" t="s">
        <v>32</v>
      </c>
      <c r="V11" s="45">
        <f t="shared" si="2"/>
        <v>5000</v>
      </c>
      <c r="W11" s="45">
        <v>5000</v>
      </c>
      <c r="X11" s="46">
        <f t="shared" si="3"/>
        <v>180000</v>
      </c>
      <c r="Y11" s="47">
        <f t="shared" si="4"/>
        <v>80000</v>
      </c>
    </row>
    <row r="12" spans="1:25" s="13" customFormat="1" ht="38.25" customHeight="1" x14ac:dyDescent="0.15">
      <c r="A12" s="12">
        <v>8</v>
      </c>
      <c r="B12" s="17">
        <v>23111003050167</v>
      </c>
      <c r="C12" s="23" t="s">
        <v>58</v>
      </c>
      <c r="D12" s="24" t="s">
        <v>54</v>
      </c>
      <c r="E12" s="18" t="s">
        <v>45</v>
      </c>
      <c r="F12" s="24" t="s">
        <v>31</v>
      </c>
      <c r="G12" s="18" t="s">
        <v>55</v>
      </c>
      <c r="H12" s="19">
        <v>6</v>
      </c>
      <c r="I12" s="20">
        <v>1</v>
      </c>
      <c r="J12" s="21">
        <v>45259</v>
      </c>
      <c r="K12" s="21">
        <v>45624</v>
      </c>
      <c r="L12" s="22">
        <v>1</v>
      </c>
      <c r="M12" s="40">
        <v>0</v>
      </c>
      <c r="N12" s="48">
        <v>0</v>
      </c>
      <c r="O12" s="42">
        <v>0</v>
      </c>
      <c r="P12" s="43">
        <v>0</v>
      </c>
      <c r="Q12" s="42">
        <v>0</v>
      </c>
      <c r="R12" s="113" t="s">
        <v>56</v>
      </c>
      <c r="S12" s="44">
        <v>6</v>
      </c>
      <c r="T12" s="41">
        <v>30000</v>
      </c>
      <c r="U12" s="16" t="s">
        <v>57</v>
      </c>
      <c r="V12" s="45">
        <f t="shared" si="2"/>
        <v>5000</v>
      </c>
      <c r="W12" s="45">
        <v>5000</v>
      </c>
      <c r="X12" s="46">
        <f t="shared" si="3"/>
        <v>30000</v>
      </c>
      <c r="Y12" s="47">
        <f t="shared" si="4"/>
        <v>30000</v>
      </c>
    </row>
    <row r="13" spans="1:25" s="13" customFormat="1" ht="39" customHeight="1" x14ac:dyDescent="0.15">
      <c r="A13" s="12">
        <v>9</v>
      </c>
      <c r="B13" s="17">
        <v>23111003050168</v>
      </c>
      <c r="C13" s="23" t="s">
        <v>58</v>
      </c>
      <c r="D13" s="24" t="s">
        <v>54</v>
      </c>
      <c r="E13" s="18" t="s">
        <v>45</v>
      </c>
      <c r="F13" s="24" t="s">
        <v>31</v>
      </c>
      <c r="G13" s="18" t="s">
        <v>55</v>
      </c>
      <c r="H13" s="19">
        <v>8</v>
      </c>
      <c r="I13" s="20">
        <v>1</v>
      </c>
      <c r="J13" s="21">
        <v>45259</v>
      </c>
      <c r="K13" s="21">
        <v>45624</v>
      </c>
      <c r="L13" s="22">
        <v>1</v>
      </c>
      <c r="M13" s="40">
        <v>0</v>
      </c>
      <c r="N13" s="48">
        <v>0</v>
      </c>
      <c r="O13" s="42">
        <v>0</v>
      </c>
      <c r="P13" s="43">
        <v>0</v>
      </c>
      <c r="Q13" s="42">
        <v>0</v>
      </c>
      <c r="R13" s="113" t="s">
        <v>56</v>
      </c>
      <c r="S13" s="44">
        <v>8</v>
      </c>
      <c r="T13" s="41">
        <v>40000</v>
      </c>
      <c r="U13" s="16" t="s">
        <v>59</v>
      </c>
      <c r="V13" s="45">
        <f t="shared" ref="V13:V14" si="5">T13/S13</f>
        <v>5000</v>
      </c>
      <c r="W13" s="45">
        <v>5000</v>
      </c>
      <c r="X13" s="46">
        <f t="shared" ref="X13:X14" si="6">W13*S13</f>
        <v>40000</v>
      </c>
      <c r="Y13" s="47">
        <f t="shared" ref="Y13:Y14" si="7">X13-Q13</f>
        <v>40000</v>
      </c>
    </row>
    <row r="14" spans="1:25" s="13" customFormat="1" ht="39.75" customHeight="1" x14ac:dyDescent="0.15">
      <c r="A14" s="12">
        <v>10</v>
      </c>
      <c r="B14" s="17">
        <v>23111003050169</v>
      </c>
      <c r="C14" s="23" t="s">
        <v>58</v>
      </c>
      <c r="D14" s="24" t="s">
        <v>70</v>
      </c>
      <c r="E14" s="18" t="s">
        <v>45</v>
      </c>
      <c r="F14" s="24" t="s">
        <v>31</v>
      </c>
      <c r="G14" s="18" t="s">
        <v>56</v>
      </c>
      <c r="H14" s="19">
        <v>11</v>
      </c>
      <c r="I14" s="20">
        <v>1</v>
      </c>
      <c r="J14" s="21">
        <v>45259</v>
      </c>
      <c r="K14" s="21">
        <v>45624</v>
      </c>
      <c r="L14" s="22">
        <v>1</v>
      </c>
      <c r="M14" s="40">
        <v>0</v>
      </c>
      <c r="N14" s="48">
        <v>0</v>
      </c>
      <c r="O14" s="42">
        <v>0</v>
      </c>
      <c r="P14" s="43">
        <v>0</v>
      </c>
      <c r="Q14" s="42">
        <v>0</v>
      </c>
      <c r="R14" s="113" t="s">
        <v>56</v>
      </c>
      <c r="S14" s="44">
        <v>11</v>
      </c>
      <c r="T14" s="41">
        <v>55000</v>
      </c>
      <c r="U14" s="16" t="s">
        <v>60</v>
      </c>
      <c r="V14" s="45">
        <f t="shared" si="5"/>
        <v>5000</v>
      </c>
      <c r="W14" s="45">
        <v>5000</v>
      </c>
      <c r="X14" s="46">
        <f t="shared" si="6"/>
        <v>55000</v>
      </c>
      <c r="Y14" s="47">
        <f t="shared" si="7"/>
        <v>55000</v>
      </c>
    </row>
    <row r="15" spans="1:25" s="13" customFormat="1" ht="42.75" customHeight="1" x14ac:dyDescent="0.15">
      <c r="A15" s="12">
        <v>11</v>
      </c>
      <c r="B15" s="17">
        <v>24111003050032</v>
      </c>
      <c r="C15" s="23" t="s">
        <v>33</v>
      </c>
      <c r="D15" s="24" t="s">
        <v>44</v>
      </c>
      <c r="E15" s="18" t="s">
        <v>45</v>
      </c>
      <c r="F15" s="24" t="s">
        <v>31</v>
      </c>
      <c r="G15" s="18" t="s">
        <v>46</v>
      </c>
      <c r="H15" s="19">
        <v>21</v>
      </c>
      <c r="I15" s="20">
        <v>1</v>
      </c>
      <c r="J15" s="21">
        <v>45432</v>
      </c>
      <c r="K15" s="21">
        <v>45796</v>
      </c>
      <c r="L15" s="22">
        <v>1</v>
      </c>
      <c r="M15" s="40">
        <v>0</v>
      </c>
      <c r="N15" s="48">
        <v>0</v>
      </c>
      <c r="O15" s="42">
        <v>0</v>
      </c>
      <c r="P15" s="43">
        <v>0</v>
      </c>
      <c r="Q15" s="42">
        <v>0</v>
      </c>
      <c r="R15" s="113" t="s">
        <v>56</v>
      </c>
      <c r="S15" s="44">
        <v>21</v>
      </c>
      <c r="T15" s="41">
        <v>105000</v>
      </c>
      <c r="U15" s="16" t="s">
        <v>61</v>
      </c>
      <c r="V15" s="45">
        <f t="shared" ref="V15" si="8">T15/S15</f>
        <v>5000</v>
      </c>
      <c r="W15" s="45">
        <v>5000</v>
      </c>
      <c r="X15" s="46">
        <f t="shared" ref="X15" si="9">W15*S15</f>
        <v>105000</v>
      </c>
      <c r="Y15" s="47">
        <f t="shared" ref="Y15" si="10">X15-Q15</f>
        <v>105000</v>
      </c>
    </row>
    <row r="16" spans="1:25" s="13" customFormat="1" ht="39.75" customHeight="1" x14ac:dyDescent="0.15">
      <c r="A16" s="12">
        <v>12</v>
      </c>
      <c r="B16" s="17">
        <v>24111003050077</v>
      </c>
      <c r="C16" s="23" t="s">
        <v>62</v>
      </c>
      <c r="D16" s="24" t="s">
        <v>63</v>
      </c>
      <c r="E16" s="18" t="s">
        <v>64</v>
      </c>
      <c r="F16" s="24" t="s">
        <v>31</v>
      </c>
      <c r="G16" s="18" t="s">
        <v>65</v>
      </c>
      <c r="H16" s="19">
        <v>18</v>
      </c>
      <c r="I16" s="20">
        <v>1</v>
      </c>
      <c r="J16" s="21">
        <v>45527</v>
      </c>
      <c r="K16" s="21">
        <v>45891</v>
      </c>
      <c r="L16" s="22">
        <v>1</v>
      </c>
      <c r="M16" s="40">
        <v>0</v>
      </c>
      <c r="N16" s="48">
        <v>0</v>
      </c>
      <c r="O16" s="42">
        <v>0</v>
      </c>
      <c r="P16" s="43">
        <v>0</v>
      </c>
      <c r="Q16" s="42">
        <v>0</v>
      </c>
      <c r="R16" s="113" t="s">
        <v>56</v>
      </c>
      <c r="S16" s="44">
        <v>18</v>
      </c>
      <c r="T16" s="41">
        <v>99000</v>
      </c>
      <c r="U16" s="16" t="s">
        <v>66</v>
      </c>
      <c r="V16" s="45">
        <f t="shared" ref="V16" si="11">T16/S16</f>
        <v>5500</v>
      </c>
      <c r="W16" s="45">
        <v>5500</v>
      </c>
      <c r="X16" s="46">
        <f t="shared" ref="X16" si="12">W16*S16</f>
        <v>99000</v>
      </c>
      <c r="Y16" s="47">
        <f t="shared" ref="Y16" si="13">X16-Q16</f>
        <v>99000</v>
      </c>
    </row>
    <row r="17" spans="1:25" s="13" customFormat="1" ht="42" customHeight="1" thickBot="1" x14ac:dyDescent="0.2">
      <c r="A17" s="67">
        <v>13</v>
      </c>
      <c r="B17" s="29">
        <v>24111003050082</v>
      </c>
      <c r="C17" s="25" t="s">
        <v>62</v>
      </c>
      <c r="D17" s="26" t="s">
        <v>63</v>
      </c>
      <c r="E17" s="14" t="s">
        <v>64</v>
      </c>
      <c r="F17" s="26" t="s">
        <v>31</v>
      </c>
      <c r="G17" s="14" t="s">
        <v>65</v>
      </c>
      <c r="H17" s="68">
        <v>16</v>
      </c>
      <c r="I17" s="69">
        <v>1</v>
      </c>
      <c r="J17" s="15">
        <v>45534</v>
      </c>
      <c r="K17" s="15">
        <v>45898</v>
      </c>
      <c r="L17" s="70">
        <v>1</v>
      </c>
      <c r="M17" s="71">
        <v>0</v>
      </c>
      <c r="N17" s="72">
        <v>0</v>
      </c>
      <c r="O17" s="73">
        <v>0</v>
      </c>
      <c r="P17" s="74">
        <v>0</v>
      </c>
      <c r="Q17" s="73">
        <v>0</v>
      </c>
      <c r="R17" s="114" t="s">
        <v>56</v>
      </c>
      <c r="S17" s="75">
        <v>16</v>
      </c>
      <c r="T17" s="76">
        <v>88000</v>
      </c>
      <c r="U17" s="77" t="s">
        <v>67</v>
      </c>
      <c r="V17" s="78">
        <f t="shared" ref="V17" si="14">T17/S17</f>
        <v>5500</v>
      </c>
      <c r="W17" s="78">
        <v>5500</v>
      </c>
      <c r="X17" s="79">
        <f t="shared" ref="X17" si="15">W17*S17</f>
        <v>88000</v>
      </c>
      <c r="Y17" s="80">
        <f t="shared" ref="Y17" si="16">X17-Q17</f>
        <v>88000</v>
      </c>
    </row>
  </sheetData>
  <autoFilter ref="A3:Y17" xr:uid="{00000000-0001-0000-0000-000000000000}"/>
  <mergeCells count="4">
    <mergeCell ref="A1:Y1"/>
    <mergeCell ref="A2:L2"/>
    <mergeCell ref="M2:R2"/>
    <mergeCell ref="S2:Y2"/>
  </mergeCells>
  <phoneticPr fontId="21" type="noConversion"/>
  <conditionalFormatting sqref="B3">
    <cfRule type="duplicateValues" dxfId="17" priority="44"/>
    <cfRule type="duplicateValues" dxfId="16" priority="45"/>
    <cfRule type="duplicateValues" dxfId="15" priority="46"/>
    <cfRule type="duplicateValues" dxfId="14" priority="47"/>
    <cfRule type="duplicateValues" dxfId="13" priority="48"/>
    <cfRule type="duplicateValues" dxfId="12" priority="49"/>
  </conditionalFormatting>
  <conditionalFormatting sqref="B4">
    <cfRule type="duplicateValues" dxfId="11" priority="59"/>
    <cfRule type="duplicateValues" dxfId="10" priority="60"/>
  </conditionalFormatting>
  <conditionalFormatting sqref="B18:B65504">
    <cfRule type="duplicateValues" dxfId="9" priority="141"/>
    <cfRule type="duplicateValues" dxfId="8" priority="142"/>
    <cfRule type="duplicateValues" dxfId="7" priority="143"/>
    <cfRule type="duplicateValues" dxfId="6" priority="144"/>
    <cfRule type="duplicateValues" dxfId="5" priority="145"/>
    <cfRule type="duplicateValues" dxfId="4" priority="146"/>
    <cfRule type="duplicateValues" dxfId="3" priority="147"/>
    <cfRule type="duplicateValues" dxfId="2" priority="148"/>
    <cfRule type="duplicateValues" dxfId="1" priority="149"/>
    <cfRule type="duplicateValues" dxfId="0" priority="150"/>
  </conditionalFormatting>
  <printOptions horizontalCentered="1"/>
  <pageMargins left="0.23622047244094491" right="0.23622047244094491" top="0.31496062992125984" bottom="0.31496062992125984" header="0" footer="0"/>
  <pageSetup paperSize="9" scale="78" fitToHeight="0" orientation="landscape" horizontalDpi="1200" verticalDpi="1200" r:id="rId1"/>
  <headerFooter scaleWithDoc="0"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/>
  </sheetViews>
  <sheetFormatPr defaultColWidth="9" defaultRowHeight="14.25" x14ac:dyDescent="0.15"/>
  <sheetData/>
  <phoneticPr fontId="2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SheetLayoutView="100" workbookViewId="0"/>
  </sheetViews>
  <sheetFormatPr defaultColWidth="9" defaultRowHeight="14.25" x14ac:dyDescent="0.15"/>
  <sheetData/>
  <phoneticPr fontId="2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子楷 张</cp:lastModifiedBy>
  <cp:lastPrinted>2025-11-17T07:59:31Z</cp:lastPrinted>
  <dcterms:created xsi:type="dcterms:W3CDTF">2021-01-20T02:57:52Z</dcterms:created>
  <dcterms:modified xsi:type="dcterms:W3CDTF">2025-11-18T06:25:41Z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